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3980" windowHeight="6348"/>
  </bookViews>
  <sheets>
    <sheet name="Тернейский район" sheetId="1" r:id="rId1"/>
  </sheets>
  <externalReferences>
    <externalReference r:id="rId2"/>
  </externalReferences>
  <definedNames>
    <definedName name="_xlnm.Print_Titles" localSheetId="0">'Тернейский район'!$A:$A,'Тернейский район'!$5:$7</definedName>
  </definedNames>
  <calcPr calcId="145621"/>
</workbook>
</file>

<file path=xl/calcChain.xml><?xml version="1.0" encoding="utf-8"?>
<calcChain xmlns="http://schemas.openxmlformats.org/spreadsheetml/2006/main">
  <c r="M91" i="1" l="1"/>
  <c r="L91" i="1"/>
  <c r="K91" i="1"/>
  <c r="J91" i="1"/>
  <c r="I91" i="1"/>
  <c r="H91" i="1"/>
  <c r="G91" i="1"/>
  <c r="F91" i="1"/>
  <c r="E91" i="1"/>
  <c r="D91" i="1"/>
  <c r="C91" i="1"/>
  <c r="B91" i="1"/>
  <c r="N87" i="1"/>
  <c r="M86" i="1"/>
  <c r="L86" i="1"/>
  <c r="K86" i="1"/>
  <c r="J86" i="1"/>
  <c r="I86" i="1"/>
  <c r="H86" i="1"/>
  <c r="G86" i="1"/>
  <c r="F86" i="1"/>
  <c r="E86" i="1"/>
  <c r="D86" i="1"/>
  <c r="C86" i="1"/>
  <c r="B86" i="1"/>
  <c r="M85" i="1"/>
  <c r="L85" i="1"/>
  <c r="K85" i="1"/>
  <c r="J85" i="1"/>
  <c r="I85" i="1"/>
  <c r="H85" i="1"/>
  <c r="G85" i="1"/>
  <c r="F85" i="1"/>
  <c r="E85" i="1"/>
  <c r="D85" i="1"/>
  <c r="C85" i="1"/>
  <c r="B85" i="1"/>
  <c r="M84" i="1"/>
  <c r="L84" i="1"/>
  <c r="K84" i="1"/>
  <c r="J84" i="1"/>
  <c r="I84" i="1"/>
  <c r="H84" i="1"/>
  <c r="G84" i="1"/>
  <c r="F84" i="1"/>
  <c r="E84" i="1"/>
  <c r="D84" i="1"/>
  <c r="C84" i="1"/>
  <c r="B84" i="1"/>
  <c r="N82" i="1"/>
  <c r="M81" i="1"/>
  <c r="M83" i="1" s="1"/>
  <c r="L81" i="1"/>
  <c r="L83" i="1" s="1"/>
  <c r="K81" i="1"/>
  <c r="K83" i="1" s="1"/>
  <c r="J81" i="1"/>
  <c r="J83" i="1" s="1"/>
  <c r="I81" i="1"/>
  <c r="I83" i="1" s="1"/>
  <c r="H81" i="1"/>
  <c r="H83" i="1" s="1"/>
  <c r="G81" i="1"/>
  <c r="G83" i="1" s="1"/>
  <c r="F81" i="1"/>
  <c r="F83" i="1" s="1"/>
  <c r="E81" i="1"/>
  <c r="E83" i="1" s="1"/>
  <c r="D81" i="1"/>
  <c r="D83" i="1" s="1"/>
  <c r="C81" i="1"/>
  <c r="B81" i="1"/>
  <c r="B83" i="1" s="1"/>
  <c r="M78" i="1"/>
  <c r="L78" i="1"/>
  <c r="K78" i="1"/>
  <c r="J78" i="1"/>
  <c r="I78" i="1"/>
  <c r="H78" i="1"/>
  <c r="G78" i="1"/>
  <c r="F78" i="1"/>
  <c r="E78" i="1"/>
  <c r="D78" i="1"/>
  <c r="C78" i="1"/>
  <c r="B78" i="1"/>
  <c r="M77" i="1"/>
  <c r="L77" i="1"/>
  <c r="K77" i="1"/>
  <c r="J77" i="1"/>
  <c r="I77" i="1"/>
  <c r="H77" i="1"/>
  <c r="G77" i="1"/>
  <c r="F77" i="1"/>
  <c r="E77" i="1"/>
  <c r="D77" i="1"/>
  <c r="C77" i="1"/>
  <c r="B77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  <c r="N73" i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D72" i="1"/>
  <c r="D74" i="1" s="1"/>
  <c r="C72" i="1"/>
  <c r="C74" i="1" s="1"/>
  <c r="B72" i="1"/>
  <c r="B74" i="1" s="1"/>
  <c r="M69" i="1"/>
  <c r="L69" i="1"/>
  <c r="K69" i="1"/>
  <c r="J69" i="1"/>
  <c r="I69" i="1"/>
  <c r="H69" i="1"/>
  <c r="G69" i="1"/>
  <c r="F69" i="1"/>
  <c r="E69" i="1"/>
  <c r="D69" i="1"/>
  <c r="C69" i="1"/>
  <c r="B69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N64" i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B63" i="1"/>
  <c r="B65" i="1" s="1"/>
  <c r="N60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N55" i="1"/>
  <c r="M54" i="1"/>
  <c r="M56" i="1" s="1"/>
  <c r="L54" i="1"/>
  <c r="L56" i="1" s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B54" i="1"/>
  <c r="B56" i="1" s="1"/>
  <c r="N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N46" i="1"/>
  <c r="M45" i="1"/>
  <c r="M47" i="1" s="1"/>
  <c r="L45" i="1"/>
  <c r="L4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B45" i="1"/>
  <c r="B47" i="1" s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N37" i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B36" i="1"/>
  <c r="B38" i="1" s="1"/>
  <c r="N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N28" i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B27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N19" i="1"/>
  <c r="M18" i="1"/>
  <c r="M20" i="1" s="1"/>
  <c r="L18" i="1"/>
  <c r="L20" i="1" s="1"/>
  <c r="K18" i="1"/>
  <c r="K20" i="1" s="1"/>
  <c r="J18" i="1"/>
  <c r="J20" i="1" s="1"/>
  <c r="I18" i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B18" i="1"/>
  <c r="B20" i="1" s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N10" i="1"/>
  <c r="M9" i="1"/>
  <c r="L9" i="1"/>
  <c r="K9" i="1"/>
  <c r="K11" i="1" s="1"/>
  <c r="J9" i="1"/>
  <c r="J11" i="1" s="1"/>
  <c r="I9" i="1"/>
  <c r="I11" i="1" s="1"/>
  <c r="H9" i="1"/>
  <c r="G9" i="1"/>
  <c r="F9" i="1"/>
  <c r="F11" i="1" s="1"/>
  <c r="E9" i="1"/>
  <c r="D9" i="1"/>
  <c r="C9" i="1"/>
  <c r="C11" i="1" s="1"/>
  <c r="B9" i="1"/>
  <c r="B11" i="1" s="1"/>
  <c r="B70" i="1" l="1"/>
  <c r="J70" i="1"/>
  <c r="L43" i="1"/>
  <c r="B88" i="1"/>
  <c r="J88" i="1"/>
  <c r="B96" i="1"/>
  <c r="J96" i="1"/>
  <c r="K88" i="1"/>
  <c r="I79" i="1"/>
  <c r="G93" i="1"/>
  <c r="C94" i="1"/>
  <c r="K94" i="1"/>
  <c r="G95" i="1"/>
  <c r="K96" i="1"/>
  <c r="I61" i="1"/>
  <c r="E52" i="1"/>
  <c r="G34" i="1"/>
  <c r="D90" i="1"/>
  <c r="L90" i="1"/>
  <c r="I88" i="1"/>
  <c r="F52" i="1"/>
  <c r="J34" i="1"/>
  <c r="F43" i="1"/>
  <c r="G52" i="1"/>
  <c r="E43" i="1"/>
  <c r="B61" i="1"/>
  <c r="G90" i="1"/>
  <c r="J25" i="1"/>
  <c r="N27" i="1"/>
  <c r="C34" i="1"/>
  <c r="G43" i="1"/>
  <c r="E88" i="1"/>
  <c r="H25" i="1"/>
  <c r="M43" i="1"/>
  <c r="J61" i="1"/>
  <c r="D79" i="1"/>
  <c r="L79" i="1"/>
  <c r="G61" i="1"/>
  <c r="E61" i="1"/>
  <c r="K70" i="1"/>
  <c r="F25" i="1"/>
  <c r="L34" i="1"/>
  <c r="D11" i="1"/>
  <c r="D16" i="1" s="1"/>
  <c r="F16" i="1"/>
  <c r="B25" i="1"/>
  <c r="L94" i="1"/>
  <c r="D96" i="1"/>
  <c r="L96" i="1"/>
  <c r="E70" i="1"/>
  <c r="M79" i="1"/>
  <c r="M88" i="1"/>
  <c r="E94" i="1"/>
  <c r="E96" i="1"/>
  <c r="B52" i="1"/>
  <c r="F70" i="1"/>
  <c r="F79" i="1"/>
  <c r="H93" i="1"/>
  <c r="D94" i="1"/>
  <c r="N31" i="1"/>
  <c r="I43" i="1"/>
  <c r="M70" i="1"/>
  <c r="E79" i="1"/>
  <c r="L11" i="1"/>
  <c r="L16" i="1" s="1"/>
  <c r="I93" i="1"/>
  <c r="M94" i="1"/>
  <c r="I95" i="1"/>
  <c r="M96" i="1"/>
  <c r="J52" i="1"/>
  <c r="I34" i="1"/>
  <c r="N45" i="1"/>
  <c r="K52" i="1"/>
  <c r="M61" i="1"/>
  <c r="N59" i="1"/>
  <c r="G70" i="1"/>
  <c r="G79" i="1"/>
  <c r="H70" i="1"/>
  <c r="H79" i="1"/>
  <c r="E93" i="1"/>
  <c r="M93" i="1"/>
  <c r="I94" i="1"/>
  <c r="E95" i="1"/>
  <c r="M95" i="1"/>
  <c r="I96" i="1"/>
  <c r="E25" i="1"/>
  <c r="M25" i="1"/>
  <c r="N23" i="1"/>
  <c r="N75" i="1"/>
  <c r="N77" i="1"/>
  <c r="G11" i="1"/>
  <c r="G16" i="1" s="1"/>
  <c r="D34" i="1"/>
  <c r="N39" i="1"/>
  <c r="N50" i="1"/>
  <c r="F34" i="1"/>
  <c r="N86" i="1"/>
  <c r="D43" i="1"/>
  <c r="N81" i="1"/>
  <c r="G88" i="1"/>
  <c r="J95" i="1"/>
  <c r="K34" i="1"/>
  <c r="D52" i="1"/>
  <c r="L52" i="1"/>
  <c r="D88" i="1"/>
  <c r="L88" i="1"/>
  <c r="F88" i="1"/>
  <c r="N85" i="1"/>
  <c r="F94" i="1"/>
  <c r="B95" i="1"/>
  <c r="F96" i="1"/>
  <c r="C93" i="1"/>
  <c r="K93" i="1"/>
  <c r="G94" i="1"/>
  <c r="C95" i="1"/>
  <c r="K95" i="1"/>
  <c r="G96" i="1"/>
  <c r="N21" i="1"/>
  <c r="N24" i="1"/>
  <c r="H52" i="1"/>
  <c r="I70" i="1"/>
  <c r="N68" i="1"/>
  <c r="N72" i="1"/>
  <c r="N76" i="1"/>
  <c r="F90" i="1"/>
  <c r="N91" i="1"/>
  <c r="D93" i="1"/>
  <c r="L93" i="1"/>
  <c r="H94" i="1"/>
  <c r="H96" i="1"/>
  <c r="K90" i="1"/>
  <c r="N22" i="1"/>
  <c r="E34" i="1"/>
  <c r="M34" i="1"/>
  <c r="C43" i="1"/>
  <c r="K43" i="1"/>
  <c r="N42" i="1"/>
  <c r="M52" i="1"/>
  <c r="D61" i="1"/>
  <c r="L61" i="1"/>
  <c r="N58" i="1"/>
  <c r="C79" i="1"/>
  <c r="K79" i="1"/>
  <c r="N78" i="1"/>
  <c r="H88" i="1"/>
  <c r="K25" i="1"/>
  <c r="N30" i="1"/>
  <c r="J43" i="1"/>
  <c r="K61" i="1"/>
  <c r="H61" i="1"/>
  <c r="N63" i="1"/>
  <c r="N66" i="1"/>
  <c r="N69" i="1"/>
  <c r="J79" i="1"/>
  <c r="H90" i="1"/>
  <c r="F92" i="1"/>
  <c r="B94" i="1"/>
  <c r="J94" i="1"/>
  <c r="F95" i="1"/>
  <c r="B29" i="1"/>
  <c r="B34" i="1" s="1"/>
  <c r="C47" i="1"/>
  <c r="D70" i="1"/>
  <c r="L70" i="1"/>
  <c r="N67" i="1"/>
  <c r="C83" i="1"/>
  <c r="C88" i="1" s="1"/>
  <c r="N18" i="1"/>
  <c r="N48" i="1"/>
  <c r="F93" i="1"/>
  <c r="D25" i="1"/>
  <c r="L25" i="1"/>
  <c r="N36" i="1"/>
  <c r="N40" i="1"/>
  <c r="C61" i="1"/>
  <c r="N56" i="1"/>
  <c r="N74" i="1"/>
  <c r="N49" i="1"/>
  <c r="J16" i="1"/>
  <c r="J92" i="1"/>
  <c r="N65" i="1"/>
  <c r="G92" i="1"/>
  <c r="N15" i="1"/>
  <c r="C96" i="1"/>
  <c r="N32" i="1"/>
  <c r="B16" i="1"/>
  <c r="H95" i="1"/>
  <c r="C16" i="1"/>
  <c r="K16" i="1"/>
  <c r="K92" i="1"/>
  <c r="G25" i="1"/>
  <c r="H34" i="1"/>
  <c r="N54" i="1"/>
  <c r="F61" i="1"/>
  <c r="N57" i="1"/>
  <c r="N12" i="1"/>
  <c r="B93" i="1"/>
  <c r="J93" i="1"/>
  <c r="C25" i="1"/>
  <c r="N41" i="1"/>
  <c r="I20" i="1"/>
  <c r="I25" i="1" s="1"/>
  <c r="I90" i="1"/>
  <c r="N38" i="1"/>
  <c r="I52" i="1"/>
  <c r="E11" i="1"/>
  <c r="E90" i="1"/>
  <c r="M11" i="1"/>
  <c r="M90" i="1"/>
  <c r="D95" i="1"/>
  <c r="L95" i="1"/>
  <c r="H43" i="1"/>
  <c r="N84" i="1"/>
  <c r="N9" i="1"/>
  <c r="H11" i="1"/>
  <c r="N13" i="1"/>
  <c r="C70" i="1"/>
  <c r="B90" i="1"/>
  <c r="J90" i="1"/>
  <c r="I16" i="1"/>
  <c r="B43" i="1"/>
  <c r="B79" i="1"/>
  <c r="C90" i="1"/>
  <c r="N14" i="1"/>
  <c r="F97" i="1" l="1"/>
  <c r="D92" i="1"/>
  <c r="C92" i="1"/>
  <c r="B92" i="1"/>
  <c r="N83" i="1"/>
  <c r="N29" i="1"/>
  <c r="L92" i="1"/>
  <c r="L97" i="1"/>
  <c r="N70" i="1"/>
  <c r="N20" i="1"/>
  <c r="N34" i="1"/>
  <c r="N88" i="1"/>
  <c r="D97" i="1"/>
  <c r="N11" i="1"/>
  <c r="N47" i="1"/>
  <c r="K97" i="1"/>
  <c r="N96" i="1"/>
  <c r="N79" i="1"/>
  <c r="C52" i="1"/>
  <c r="N52" i="1" s="1"/>
  <c r="N61" i="1"/>
  <c r="J97" i="1"/>
  <c r="N25" i="1"/>
  <c r="B97" i="1"/>
  <c r="N95" i="1"/>
  <c r="I92" i="1"/>
  <c r="N93" i="1"/>
  <c r="G97" i="1"/>
  <c r="N94" i="1"/>
  <c r="H16" i="1"/>
  <c r="H97" i="1" s="1"/>
  <c r="H92" i="1"/>
  <c r="M16" i="1"/>
  <c r="M97" i="1" s="1"/>
  <c r="M92" i="1"/>
  <c r="N43" i="1"/>
  <c r="N90" i="1"/>
  <c r="I97" i="1"/>
  <c r="E16" i="1"/>
  <c r="E97" i="1" s="1"/>
  <c r="E92" i="1"/>
  <c r="N92" i="1" l="1"/>
  <c r="C97" i="1"/>
  <c r="N16" i="1"/>
  <c r="N97" i="1" s="1"/>
</calcChain>
</file>

<file path=xl/sharedStrings.xml><?xml version="1.0" encoding="utf-8"?>
<sst xmlns="http://schemas.openxmlformats.org/spreadsheetml/2006/main" count="118" uniqueCount="44">
  <si>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</si>
  <si>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</si>
  <si>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</si>
  <si>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</si>
  <si>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</si>
  <si>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</si>
  <si>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</si>
  <si>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</si>
  <si>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</si>
  <si>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</si>
  <si>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</si>
  <si>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</si>
  <si>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</si>
  <si>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Натуральные, кВт*ч</t>
  </si>
  <si>
    <t>Натуральные</t>
  </si>
  <si>
    <t>Агзу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</si>
  <si>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</si>
  <si>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</si>
  <si>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</si>
  <si>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</si>
  <si>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</si>
  <si>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</si>
  <si>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</si>
  <si>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</si>
  <si>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</si>
  <si>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</si>
  <si>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</si>
  <si>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</si>
  <si>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</si>
  <si>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</si>
  <si>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</si>
  <si>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</si>
  <si>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</si>
  <si>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</si>
  <si>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</si>
  <si>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</si>
  <si>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</si>
  <si>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</si>
  <si>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</si>
  <si>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</si>
  <si>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ИТОГО</t>
  </si>
  <si>
    <t>ИТОГО год</t>
  </si>
  <si>
    <t>Фактический отпуск электрической энергии потребителям Тернейского района в 2023 г.</t>
  </si>
  <si>
    <t>Итого Тернейский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</si>
</sst>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4" fontId="4" fillId="0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7" fillId="0" borderId="4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/>
    <xf numFmtId="0" fontId="8" fillId="0" borderId="5" xfId="0" applyFont="1" applyFill="1" applyBorder="1"/>
    <xf numFmtId="4" fontId="8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10" fillId="0" borderId="6" xfId="0" applyNumberFormat="1" applyFont="1" applyFill="1" applyBorder="1" applyAlignment="1">
      <alignment vertical="top"/>
    </xf>
    <xf numFmtId="4" fontId="7" fillId="0" borderId="4" xfId="0" applyNumberFormat="1" applyFont="1" applyFill="1" applyBorder="1"/>
    <xf numFmtId="164" fontId="8" fillId="0" borderId="5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1" fillId="0" borderId="6" xfId="0" applyFont="1" applyFill="1" applyBorder="1"/>
    <xf numFmtId="4" fontId="7" fillId="0" borderId="0" xfId="0" applyNumberFormat="1" applyFont="1" applyFill="1" applyBorder="1"/>
    <xf numFmtId="4" fontId="7" fillId="0" borderId="7" xfId="0" applyNumberFormat="1" applyFont="1" applyFill="1" applyBorder="1"/>
    <xf numFmtId="0" fontId="4" fillId="2" borderId="0" xfId="0" applyFont="1" applyFill="1"/>
    <xf numFmtId="165" fontId="6" fillId="0" borderId="0" xfId="0" applyNumberFormat="1" applyFont="1" applyFill="1"/>
    <xf numFmtId="4" fontId="6" fillId="0" borderId="0" xfId="0" applyNumberFormat="1" applyFont="1" applyFill="1"/>
    <xf numFmtId="4" fontId="10" fillId="0" borderId="8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 рабочий"/>
    </sheetNames>
    <sheetDataSet>
      <sheetData sheetId="0">
        <row r="16">
          <cell r="D16">
            <v>55036.93</v>
          </cell>
        </row>
        <row r="17">
          <cell r="D17">
            <v>3060</v>
          </cell>
        </row>
        <row r="18">
          <cell r="D18">
            <v>540</v>
          </cell>
        </row>
        <row r="19">
          <cell r="D19">
            <v>25026</v>
          </cell>
        </row>
        <row r="20">
          <cell r="D20">
            <v>13038.56</v>
          </cell>
        </row>
        <row r="23">
          <cell r="D23">
            <v>696004</v>
          </cell>
        </row>
        <row r="24">
          <cell r="D24">
            <v>19999.969799999999</v>
          </cell>
        </row>
        <row r="25">
          <cell r="D25">
            <v>20459.330000000002</v>
          </cell>
        </row>
        <row r="26">
          <cell r="D26">
            <v>18755.254000000001</v>
          </cell>
        </row>
        <row r="27">
          <cell r="D27">
            <v>95283.576799999995</v>
          </cell>
        </row>
        <row r="30">
          <cell r="D30">
            <v>16035.55</v>
          </cell>
        </row>
        <row r="31">
          <cell r="D31">
            <v>2000.32</v>
          </cell>
        </row>
        <row r="32">
          <cell r="D32">
            <v>290</v>
          </cell>
        </row>
        <row r="34">
          <cell r="D34">
            <v>1100</v>
          </cell>
        </row>
        <row r="37">
          <cell r="D37">
            <v>135909.37</v>
          </cell>
        </row>
        <row r="38">
          <cell r="D38">
            <v>6342.41</v>
          </cell>
        </row>
        <row r="39">
          <cell r="D39">
            <v>5480.52</v>
          </cell>
        </row>
        <row r="41">
          <cell r="D41">
            <v>10843.83</v>
          </cell>
        </row>
        <row r="44">
          <cell r="D44">
            <v>52532.45</v>
          </cell>
        </row>
        <row r="45">
          <cell r="D45">
            <v>2241.114</v>
          </cell>
        </row>
        <row r="46">
          <cell r="D46">
            <v>5584.7780000000002</v>
          </cell>
        </row>
        <row r="47">
          <cell r="D47">
            <v>7024</v>
          </cell>
        </row>
        <row r="48">
          <cell r="D48">
            <v>6762</v>
          </cell>
        </row>
        <row r="51">
          <cell r="D51">
            <v>27229.1</v>
          </cell>
        </row>
        <row r="52">
          <cell r="D52">
            <v>736</v>
          </cell>
        </row>
        <row r="53">
          <cell r="D53">
            <v>145</v>
          </cell>
        </row>
        <row r="54">
          <cell r="D54">
            <v>5668</v>
          </cell>
        </row>
        <row r="57">
          <cell r="D57">
            <v>31262.76</v>
          </cell>
        </row>
        <row r="58">
          <cell r="D58">
            <v>791</v>
          </cell>
        </row>
        <row r="59">
          <cell r="D59">
            <v>4800</v>
          </cell>
        </row>
        <row r="60">
          <cell r="D60">
            <v>4352.5</v>
          </cell>
        </row>
        <row r="63">
          <cell r="D63">
            <v>39742.239999999998</v>
          </cell>
        </row>
        <row r="64">
          <cell r="D64">
            <v>649.46</v>
          </cell>
        </row>
        <row r="65">
          <cell r="D65">
            <v>3692.48</v>
          </cell>
        </row>
        <row r="66">
          <cell r="D66">
            <v>4075.35</v>
          </cell>
        </row>
        <row r="69">
          <cell r="D69">
            <v>30999</v>
          </cell>
        </row>
        <row r="70">
          <cell r="D70">
            <v>620</v>
          </cell>
        </row>
        <row r="71">
          <cell r="D71">
            <v>13</v>
          </cell>
        </row>
        <row r="72">
          <cell r="D72">
            <v>3358</v>
          </cell>
        </row>
      </sheetData>
      <sheetData sheetId="1">
        <row r="23">
          <cell r="D23">
            <v>667661.03</v>
          </cell>
        </row>
        <row r="24">
          <cell r="D24">
            <v>20371.3</v>
          </cell>
        </row>
        <row r="25">
          <cell r="D25">
            <v>19469</v>
          </cell>
        </row>
        <row r="26">
          <cell r="D26">
            <v>17272</v>
          </cell>
        </row>
        <row r="27">
          <cell r="D27">
            <v>96399.103000000003</v>
          </cell>
        </row>
        <row r="37">
          <cell r="D37">
            <v>139824.22</v>
          </cell>
        </row>
        <row r="38">
          <cell r="D38">
            <v>4841.47</v>
          </cell>
        </row>
        <row r="39">
          <cell r="D39">
            <v>3820.04</v>
          </cell>
        </row>
        <row r="41">
          <cell r="D41">
            <v>11386.26</v>
          </cell>
        </row>
        <row r="44">
          <cell r="D44">
            <v>48174.47</v>
          </cell>
        </row>
        <row r="45">
          <cell r="D45">
            <v>2635.1640000000002</v>
          </cell>
        </row>
        <row r="46">
          <cell r="D46">
            <v>7502</v>
          </cell>
        </row>
        <row r="47">
          <cell r="D47">
            <v>7931</v>
          </cell>
        </row>
        <row r="48">
          <cell r="D48">
            <v>8352</v>
          </cell>
        </row>
        <row r="63">
          <cell r="D63">
            <v>28788.71</v>
          </cell>
        </row>
        <row r="64">
          <cell r="D64">
            <v>500.57</v>
          </cell>
        </row>
        <row r="65">
          <cell r="D65">
            <v>6448.45</v>
          </cell>
        </row>
        <row r="66">
          <cell r="D66">
            <v>2974.14</v>
          </cell>
        </row>
        <row r="69">
          <cell r="D69">
            <v>32265</v>
          </cell>
        </row>
        <row r="70">
          <cell r="D70">
            <v>782</v>
          </cell>
        </row>
        <row r="71">
          <cell r="D71">
            <v>5</v>
          </cell>
        </row>
        <row r="72">
          <cell r="D72">
            <v>3715</v>
          </cell>
        </row>
      </sheetData>
      <sheetData sheetId="2">
        <row r="23">
          <cell r="D23">
            <v>477615.91</v>
          </cell>
        </row>
        <row r="24">
          <cell r="D24">
            <v>17121.599999999999</v>
          </cell>
        </row>
        <row r="25">
          <cell r="D25">
            <v>14176.136</v>
          </cell>
        </row>
        <row r="26">
          <cell r="D26">
            <v>12819.27</v>
          </cell>
        </row>
        <row r="27">
          <cell r="D27">
            <v>79271.345000000001</v>
          </cell>
        </row>
        <row r="37">
          <cell r="D37">
            <v>103539.48</v>
          </cell>
        </row>
        <row r="38">
          <cell r="D38">
            <v>3522.5</v>
          </cell>
        </row>
        <row r="39">
          <cell r="D39">
            <v>2363.48</v>
          </cell>
        </row>
        <row r="41">
          <cell r="D41">
            <v>9479.24</v>
          </cell>
        </row>
        <row r="44">
          <cell r="D44">
            <v>37691.341999999997</v>
          </cell>
        </row>
        <row r="45">
          <cell r="D45">
            <v>1726.259</v>
          </cell>
        </row>
        <row r="46">
          <cell r="D46">
            <v>4178</v>
          </cell>
        </row>
        <row r="47">
          <cell r="D47">
            <v>5581</v>
          </cell>
        </row>
        <row r="48">
          <cell r="D48">
            <v>6013</v>
          </cell>
        </row>
        <row r="63">
          <cell r="D63">
            <v>23160.18</v>
          </cell>
        </row>
        <row r="64">
          <cell r="D64">
            <v>408.93</v>
          </cell>
        </row>
        <row r="65">
          <cell r="D65">
            <v>3805.54</v>
          </cell>
        </row>
        <row r="66">
          <cell r="D66">
            <v>2108.92</v>
          </cell>
        </row>
        <row r="69">
          <cell r="D69">
            <v>28778</v>
          </cell>
        </row>
        <row r="70">
          <cell r="D70">
            <v>592</v>
          </cell>
        </row>
        <row r="71">
          <cell r="D71">
            <v>15</v>
          </cell>
        </row>
        <row r="72">
          <cell r="D72">
            <v>3624</v>
          </cell>
        </row>
      </sheetData>
      <sheetData sheetId="3">
        <row r="23">
          <cell r="D23">
            <v>476732.06</v>
          </cell>
        </row>
        <row r="24">
          <cell r="D24">
            <v>17938.3</v>
          </cell>
        </row>
        <row r="25">
          <cell r="D25">
            <v>12758</v>
          </cell>
        </row>
        <row r="26">
          <cell r="D26">
            <v>12583.15</v>
          </cell>
        </row>
        <row r="27">
          <cell r="D27">
            <v>85148.267999999996</v>
          </cell>
        </row>
        <row r="37">
          <cell r="D37">
            <v>110626.79</v>
          </cell>
        </row>
        <row r="38">
          <cell r="D38">
            <v>3633.62</v>
          </cell>
        </row>
        <row r="39">
          <cell r="D39">
            <v>2127.08</v>
          </cell>
        </row>
        <row r="41">
          <cell r="D41">
            <v>10731.57</v>
          </cell>
        </row>
        <row r="44">
          <cell r="D44">
            <v>39915.841</v>
          </cell>
        </row>
        <row r="45">
          <cell r="D45">
            <v>1852.9269999999999</v>
          </cell>
        </row>
        <row r="46">
          <cell r="D46">
            <v>3765</v>
          </cell>
        </row>
        <row r="47">
          <cell r="D47">
            <v>5280</v>
          </cell>
        </row>
        <row r="48">
          <cell r="D48">
            <v>5282</v>
          </cell>
        </row>
        <row r="63">
          <cell r="D63">
            <v>26372.560000000001</v>
          </cell>
        </row>
        <row r="64">
          <cell r="D64">
            <v>341.27</v>
          </cell>
        </row>
        <row r="65">
          <cell r="D65">
            <v>3377.95</v>
          </cell>
        </row>
        <row r="66">
          <cell r="D66">
            <v>2093.75</v>
          </cell>
        </row>
        <row r="69">
          <cell r="D69">
            <v>31573</v>
          </cell>
        </row>
        <row r="70">
          <cell r="D70">
            <v>611</v>
          </cell>
        </row>
        <row r="71">
          <cell r="D71">
            <v>18</v>
          </cell>
        </row>
        <row r="72">
          <cell r="D72">
            <v>3598</v>
          </cell>
        </row>
      </sheetData>
      <sheetData sheetId="4">
        <row r="24">
          <cell r="D24">
            <v>425595.29</v>
          </cell>
        </row>
        <row r="25">
          <cell r="D25">
            <v>16666.099999999999</v>
          </cell>
        </row>
        <row r="26">
          <cell r="D26">
            <v>11262</v>
          </cell>
        </row>
        <row r="27">
          <cell r="D27">
            <v>11500.63</v>
          </cell>
        </row>
        <row r="28">
          <cell r="D28">
            <v>73323.48</v>
          </cell>
        </row>
        <row r="38">
          <cell r="D38">
            <v>104959.56</v>
          </cell>
        </row>
        <row r="39">
          <cell r="D39">
            <v>3209.01</v>
          </cell>
        </row>
        <row r="40">
          <cell r="D40">
            <v>2052.6</v>
          </cell>
        </row>
        <row r="42">
          <cell r="D42">
            <v>10897.3</v>
          </cell>
        </row>
        <row r="45">
          <cell r="D45">
            <v>39094.53</v>
          </cell>
        </row>
        <row r="46">
          <cell r="D46">
            <v>1334.6389999999999</v>
          </cell>
        </row>
        <row r="47">
          <cell r="D47">
            <v>2186</v>
          </cell>
        </row>
        <row r="48">
          <cell r="D48">
            <v>4389</v>
          </cell>
        </row>
        <row r="49">
          <cell r="D49">
            <v>5221</v>
          </cell>
        </row>
        <row r="64">
          <cell r="D64">
            <v>25283.58</v>
          </cell>
        </row>
        <row r="65">
          <cell r="D65">
            <v>340.25</v>
          </cell>
        </row>
        <row r="66">
          <cell r="D66">
            <v>2276.9499999999998</v>
          </cell>
        </row>
        <row r="67">
          <cell r="D67">
            <v>1839.05</v>
          </cell>
        </row>
        <row r="70">
          <cell r="D70">
            <v>31758</v>
          </cell>
        </row>
        <row r="71">
          <cell r="D71">
            <v>548</v>
          </cell>
        </row>
        <row r="72">
          <cell r="D72">
            <v>10</v>
          </cell>
        </row>
        <row r="73">
          <cell r="D73">
            <v>3573</v>
          </cell>
        </row>
      </sheetData>
      <sheetData sheetId="5">
        <row r="14">
          <cell r="D14">
            <v>-3202.44866667</v>
          </cell>
        </row>
        <row r="18">
          <cell r="D18">
            <v>-4050.94</v>
          </cell>
        </row>
        <row r="21">
          <cell r="D21">
            <v>431731.66</v>
          </cell>
        </row>
        <row r="22">
          <cell r="D22">
            <v>16092.5</v>
          </cell>
        </row>
        <row r="23">
          <cell r="D23">
            <v>11446</v>
          </cell>
        </row>
        <row r="24">
          <cell r="D24">
            <v>12571.68</v>
          </cell>
        </row>
        <row r="25">
          <cell r="D25">
            <v>67683.95</v>
          </cell>
        </row>
        <row r="32">
          <cell r="D32">
            <v>-584.05999999999995</v>
          </cell>
        </row>
        <row r="35">
          <cell r="D35">
            <v>110617.21</v>
          </cell>
        </row>
        <row r="36">
          <cell r="D36">
            <v>2636.55</v>
          </cell>
        </row>
        <row r="37">
          <cell r="D37">
            <v>1486.73</v>
          </cell>
        </row>
        <row r="39">
          <cell r="D39">
            <v>11866.84</v>
          </cell>
        </row>
        <row r="42">
          <cell r="D42">
            <v>45699.54</v>
          </cell>
        </row>
        <row r="43">
          <cell r="D43">
            <v>1166.248</v>
          </cell>
        </row>
        <row r="44">
          <cell r="D44">
            <v>1619</v>
          </cell>
        </row>
        <row r="45">
          <cell r="D45">
            <v>4072</v>
          </cell>
        </row>
        <row r="46">
          <cell r="D46">
            <v>5709</v>
          </cell>
        </row>
        <row r="49">
          <cell r="D49">
            <v>-4850.30121951</v>
          </cell>
        </row>
        <row r="58">
          <cell r="D58">
            <v>-935.17</v>
          </cell>
        </row>
        <row r="61">
          <cell r="D61">
            <v>30044.54</v>
          </cell>
        </row>
        <row r="62">
          <cell r="D62">
            <v>222.81</v>
          </cell>
        </row>
        <row r="63">
          <cell r="D63">
            <v>1521.91</v>
          </cell>
        </row>
        <row r="64">
          <cell r="D64">
            <v>2012.4</v>
          </cell>
        </row>
        <row r="67">
          <cell r="D67">
            <v>43429</v>
          </cell>
        </row>
        <row r="68">
          <cell r="D68">
            <v>768</v>
          </cell>
        </row>
        <row r="69">
          <cell r="D69">
            <v>16</v>
          </cell>
        </row>
        <row r="70">
          <cell r="D70">
            <v>3712</v>
          </cell>
        </row>
      </sheetData>
      <sheetData sheetId="6">
        <row r="19">
          <cell r="D19">
            <v>385206.75</v>
          </cell>
        </row>
        <row r="20">
          <cell r="D20">
            <v>18221</v>
          </cell>
        </row>
        <row r="21">
          <cell r="D21">
            <v>6301</v>
          </cell>
        </row>
        <row r="22">
          <cell r="D22">
            <v>9253.52</v>
          </cell>
        </row>
        <row r="23">
          <cell r="D23">
            <v>62916.006999999998</v>
          </cell>
        </row>
        <row r="31">
          <cell r="D31">
            <v>115612.8</v>
          </cell>
        </row>
        <row r="32">
          <cell r="D32">
            <v>1867.94</v>
          </cell>
        </row>
        <row r="33">
          <cell r="D33">
            <v>665.94</v>
          </cell>
        </row>
        <row r="35">
          <cell r="D35">
            <v>11379.51</v>
          </cell>
        </row>
        <row r="37">
          <cell r="D37">
            <v>44505.81</v>
          </cell>
        </row>
        <row r="38">
          <cell r="D38">
            <v>375.00299999999999</v>
          </cell>
        </row>
        <row r="39">
          <cell r="D39">
            <v>897</v>
          </cell>
        </row>
        <row r="40">
          <cell r="D40">
            <v>3644</v>
          </cell>
        </row>
        <row r="41">
          <cell r="D41">
            <v>5447</v>
          </cell>
        </row>
        <row r="53">
          <cell r="D53">
            <v>29780.59</v>
          </cell>
        </row>
        <row r="54">
          <cell r="D54">
            <v>110.13</v>
          </cell>
        </row>
        <row r="55">
          <cell r="D55">
            <v>643.51</v>
          </cell>
        </row>
        <row r="56">
          <cell r="D56">
            <v>2359.462</v>
          </cell>
        </row>
        <row r="58">
          <cell r="D58">
            <v>47533</v>
          </cell>
        </row>
        <row r="59">
          <cell r="D59">
            <v>240</v>
          </cell>
        </row>
        <row r="60">
          <cell r="D60">
            <v>10</v>
          </cell>
        </row>
        <row r="61">
          <cell r="D61">
            <v>3731</v>
          </cell>
        </row>
      </sheetData>
      <sheetData sheetId="7">
        <row r="19">
          <cell r="D19">
            <v>421368.26</v>
          </cell>
        </row>
        <row r="20">
          <cell r="D20">
            <v>15685.8</v>
          </cell>
        </row>
        <row r="21">
          <cell r="D21">
            <v>5753</v>
          </cell>
        </row>
        <row r="22">
          <cell r="D22">
            <v>9752.75</v>
          </cell>
        </row>
        <row r="23">
          <cell r="D23">
            <v>72908.820000000007</v>
          </cell>
        </row>
        <row r="31">
          <cell r="D31">
            <v>120915.66</v>
          </cell>
        </row>
        <row r="32">
          <cell r="D32">
            <v>1834.43</v>
          </cell>
        </row>
        <row r="33">
          <cell r="D33">
            <v>592.58000000000004</v>
          </cell>
        </row>
        <row r="35">
          <cell r="D35">
            <v>13242.94</v>
          </cell>
        </row>
        <row r="37">
          <cell r="D37">
            <v>52186.9</v>
          </cell>
        </row>
        <row r="38">
          <cell r="D38">
            <v>431.01600000000002</v>
          </cell>
        </row>
        <row r="39">
          <cell r="D39">
            <v>721</v>
          </cell>
        </row>
        <row r="40">
          <cell r="D40">
            <v>3608</v>
          </cell>
        </row>
        <row r="41">
          <cell r="D41">
            <v>6228</v>
          </cell>
        </row>
        <row r="53">
          <cell r="D53">
            <v>33928.199999999997</v>
          </cell>
        </row>
        <row r="54">
          <cell r="D54">
            <v>116.9</v>
          </cell>
        </row>
        <row r="55">
          <cell r="D55">
            <v>330.37</v>
          </cell>
        </row>
        <row r="56">
          <cell r="D56">
            <v>2592.0700000000002</v>
          </cell>
        </row>
        <row r="58">
          <cell r="D58">
            <v>45652</v>
          </cell>
        </row>
        <row r="59">
          <cell r="D59">
            <v>300</v>
          </cell>
        </row>
        <row r="60">
          <cell r="D60">
            <v>12</v>
          </cell>
        </row>
        <row r="61">
          <cell r="D61">
            <v>3999</v>
          </cell>
        </row>
      </sheetData>
      <sheetData sheetId="8">
        <row r="19">
          <cell r="D19">
            <v>415542.76</v>
          </cell>
        </row>
        <row r="20">
          <cell r="D20">
            <v>16737.8</v>
          </cell>
        </row>
        <row r="21">
          <cell r="D21">
            <v>6440</v>
          </cell>
        </row>
        <row r="22">
          <cell r="D22">
            <v>9100.5300000000007</v>
          </cell>
        </row>
        <row r="23">
          <cell r="D23">
            <v>72021.11</v>
          </cell>
        </row>
        <row r="31">
          <cell r="D31">
            <v>121640.98</v>
          </cell>
        </row>
        <row r="32">
          <cell r="D32">
            <v>2092.86</v>
          </cell>
        </row>
        <row r="33">
          <cell r="D33">
            <v>541.89</v>
          </cell>
        </row>
        <row r="35">
          <cell r="D35">
            <v>12120.4</v>
          </cell>
        </row>
        <row r="37">
          <cell r="D37">
            <v>51694.36</v>
          </cell>
        </row>
        <row r="38">
          <cell r="D38">
            <v>1165.009</v>
          </cell>
        </row>
        <row r="39">
          <cell r="D39">
            <v>825</v>
          </cell>
        </row>
        <row r="40">
          <cell r="D40">
            <v>3562</v>
          </cell>
        </row>
        <row r="41">
          <cell r="D41">
            <v>6510</v>
          </cell>
        </row>
        <row r="53">
          <cell r="D53">
            <v>30079.32</v>
          </cell>
        </row>
        <row r="54">
          <cell r="D54">
            <v>292.12</v>
          </cell>
        </row>
        <row r="55">
          <cell r="D55">
            <v>731.63</v>
          </cell>
        </row>
        <row r="56">
          <cell r="D56">
            <v>2630.52</v>
          </cell>
        </row>
        <row r="58">
          <cell r="D58">
            <v>42126</v>
          </cell>
        </row>
        <row r="59">
          <cell r="D59">
            <v>569</v>
          </cell>
        </row>
        <row r="60">
          <cell r="D60">
            <v>15</v>
          </cell>
        </row>
        <row r="61">
          <cell r="D61">
            <v>3714</v>
          </cell>
        </row>
      </sheetData>
      <sheetData sheetId="9">
        <row r="19">
          <cell r="D19">
            <v>428354.06910000002</v>
          </cell>
        </row>
        <row r="20">
          <cell r="D20">
            <v>18753.900000000001</v>
          </cell>
        </row>
        <row r="21">
          <cell r="D21">
            <v>11393</v>
          </cell>
        </row>
        <row r="22">
          <cell r="D22">
            <v>14238.47</v>
          </cell>
        </row>
        <row r="23">
          <cell r="D23">
            <v>85669.69</v>
          </cell>
        </row>
        <row r="31">
          <cell r="D31">
            <v>117010.26</v>
          </cell>
        </row>
        <row r="32">
          <cell r="D32">
            <v>2593.29</v>
          </cell>
        </row>
        <row r="33">
          <cell r="D33">
            <v>1632.82</v>
          </cell>
        </row>
        <row r="35">
          <cell r="D35">
            <v>10354.61</v>
          </cell>
        </row>
        <row r="37">
          <cell r="D37">
            <v>46896.98</v>
          </cell>
        </row>
        <row r="38">
          <cell r="D38">
            <v>1372.2909999999999</v>
          </cell>
        </row>
        <row r="39">
          <cell r="D39">
            <v>2027</v>
          </cell>
        </row>
        <row r="40">
          <cell r="D40">
            <v>4153</v>
          </cell>
        </row>
        <row r="41">
          <cell r="D41">
            <v>6414</v>
          </cell>
        </row>
        <row r="53">
          <cell r="D53">
            <v>27828.95</v>
          </cell>
        </row>
        <row r="54">
          <cell r="D54">
            <v>348.7</v>
          </cell>
        </row>
        <row r="55">
          <cell r="D55">
            <v>1665.06</v>
          </cell>
        </row>
        <row r="56">
          <cell r="D56">
            <v>2863.02</v>
          </cell>
        </row>
        <row r="58">
          <cell r="D58">
            <v>40062.400000000001</v>
          </cell>
        </row>
        <row r="59">
          <cell r="D59">
            <v>684.99959999999999</v>
          </cell>
        </row>
        <row r="60">
          <cell r="D60">
            <v>8</v>
          </cell>
        </row>
        <row r="61">
          <cell r="D61">
            <v>3003</v>
          </cell>
        </row>
      </sheetData>
      <sheetData sheetId="10">
        <row r="19">
          <cell r="D19">
            <v>526059.17000000004</v>
          </cell>
        </row>
        <row r="20">
          <cell r="D20">
            <v>18810.7493999</v>
          </cell>
        </row>
        <row r="21">
          <cell r="D21">
            <v>16180</v>
          </cell>
        </row>
        <row r="22">
          <cell r="D22">
            <v>17632</v>
          </cell>
        </row>
        <row r="23">
          <cell r="D23">
            <v>105418.98</v>
          </cell>
        </row>
        <row r="31">
          <cell r="D31">
            <v>117880.51</v>
          </cell>
        </row>
        <row r="32">
          <cell r="D32">
            <v>4030.32</v>
          </cell>
        </row>
        <row r="33">
          <cell r="D33">
            <v>1891.73</v>
          </cell>
        </row>
        <row r="35">
          <cell r="D35">
            <v>8605.41</v>
          </cell>
        </row>
        <row r="37">
          <cell r="D37">
            <v>46602.58</v>
          </cell>
        </row>
        <row r="38">
          <cell r="D38">
            <v>1949.9079999999999</v>
          </cell>
        </row>
        <row r="39">
          <cell r="D39">
            <v>4641</v>
          </cell>
        </row>
        <row r="40">
          <cell r="D40">
            <v>3808.4757</v>
          </cell>
        </row>
        <row r="41">
          <cell r="D41">
            <v>7343</v>
          </cell>
        </row>
        <row r="53">
          <cell r="D53">
            <v>29185.38</v>
          </cell>
        </row>
        <row r="54">
          <cell r="D54">
            <v>496.08</v>
          </cell>
        </row>
        <row r="55">
          <cell r="D55">
            <v>3340.4</v>
          </cell>
        </row>
        <row r="56">
          <cell r="D56">
            <v>3503.55</v>
          </cell>
        </row>
        <row r="58">
          <cell r="D58">
            <v>42919</v>
          </cell>
        </row>
        <row r="59">
          <cell r="D59">
            <v>713</v>
          </cell>
        </row>
        <row r="60">
          <cell r="D60">
            <v>20</v>
          </cell>
        </row>
        <row r="61">
          <cell r="D61">
            <v>2899</v>
          </cell>
        </row>
      </sheetData>
      <sheetData sheetId="11">
        <row r="19">
          <cell r="D19">
            <v>672933.06</v>
          </cell>
        </row>
        <row r="20">
          <cell r="D20">
            <v>21529.4719</v>
          </cell>
        </row>
        <row r="21">
          <cell r="D21">
            <v>25902.8105</v>
          </cell>
        </row>
        <row r="22">
          <cell r="D22">
            <v>34404.507400000002</v>
          </cell>
        </row>
        <row r="23">
          <cell r="D23">
            <v>109547.132</v>
          </cell>
        </row>
        <row r="31">
          <cell r="D31">
            <v>129769.8</v>
          </cell>
        </row>
        <row r="32">
          <cell r="D32">
            <v>5164.74</v>
          </cell>
        </row>
        <row r="33">
          <cell r="D33">
            <v>2789.21</v>
          </cell>
        </row>
        <row r="35">
          <cell r="D35">
            <v>8768.4500000000007</v>
          </cell>
        </row>
        <row r="37">
          <cell r="D37">
            <v>58235.15</v>
          </cell>
        </row>
        <row r="38">
          <cell r="D38">
            <v>1762.835</v>
          </cell>
        </row>
        <row r="39">
          <cell r="D39">
            <v>5872</v>
          </cell>
        </row>
        <row r="40">
          <cell r="D40">
            <v>8627.6242999999995</v>
          </cell>
        </row>
        <row r="41">
          <cell r="D41">
            <v>9542</v>
          </cell>
        </row>
        <row r="53">
          <cell r="D53">
            <v>33033.54</v>
          </cell>
        </row>
        <row r="54">
          <cell r="D54">
            <v>1102.67</v>
          </cell>
        </row>
        <row r="55">
          <cell r="D55">
            <v>5000</v>
          </cell>
        </row>
        <row r="56">
          <cell r="D56">
            <v>4859.32</v>
          </cell>
        </row>
        <row r="58">
          <cell r="D58">
            <v>36056</v>
          </cell>
        </row>
        <row r="59">
          <cell r="D59">
            <v>822</v>
          </cell>
        </row>
        <row r="60">
          <cell r="D60">
            <v>20</v>
          </cell>
        </row>
        <row r="61">
          <cell r="D61">
            <v>2541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A102"/>
  <sheetViews>
    <sheetView tabSelected="1" zoomScaleNormal="100" workbookViewId="0">
      <pane xSplit="1" ySplit="7" topLeftCell="D77" activePane="bottomRight" state="frozen"/>
      <selection activeCell="C42" sqref="C42"/>
      <selection pane="topRight" activeCell="C42" sqref="C42"/>
      <selection pane="bottomLeft" activeCell="C42" sqref="C42"/>
      <selection pane="bottomRight" activeCell="L97" sqref="L97"/>
    </sheetView>
  </sheetViews>
  <sheetFormatPr defaultColWidth="9.109375" defaultRowHeight="10.199999999999999"/>
  <cols>
    <col min="1" max="1" width="17.88671875" style="2" customWidth="1"/>
    <col min="2" max="2" width="11.33203125" style="2" customWidth="1"/>
    <col min="3" max="3" width="12.33203125" style="2" customWidth="1"/>
    <col min="4" max="4" width="11.6640625" style="2" customWidth="1"/>
    <col min="5" max="5" width="12.109375" style="2" customWidth="1"/>
    <col min="6" max="6" width="11.33203125" style="2" customWidth="1"/>
    <col min="7" max="7" width="11.44140625" style="2" customWidth="1"/>
    <col min="8" max="9" width="11.5546875" style="2" customWidth="1"/>
    <col min="10" max="10" width="11.33203125" style="2" customWidth="1"/>
    <col min="11" max="11" width="11.5546875" style="2" customWidth="1"/>
    <col min="12" max="12" width="11.44140625" style="2" customWidth="1"/>
    <col min="13" max="13" width="13" style="2" customWidth="1"/>
    <col min="14" max="14" width="11.88671875" style="2" customWidth="1"/>
    <col min="15" max="16384" width="9.109375" style="2"/>
  </cols>
  <sheetData>
    <row r="2" spans="1:14" ht="15.75" customHeight="1">
      <c r="A2" s="1" t="s">
        <v>42</v>
      </c>
      <c r="B2" s="1"/>
      <c r="C2" s="1"/>
      <c r="D2" s="1"/>
      <c r="E2" s="1"/>
      <c r="F2" s="1"/>
      <c r="G2" s="1"/>
      <c r="H2" s="1"/>
      <c r="I2" s="1"/>
      <c r="J2" s="1"/>
    </row>
    <row r="3" spans="1:14">
      <c r="N3" s="3"/>
    </row>
    <row r="5" spans="1:14" s="5" customFormat="1" ht="30.75" customHeight="1">
      <c r="A5" s="29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41</v>
      </c>
    </row>
    <row r="6" spans="1:14" ht="20.399999999999999">
      <c r="A6" s="30"/>
      <c r="B6" s="6" t="s">
        <v>13</v>
      </c>
      <c r="C6" s="6" t="s">
        <v>13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13</v>
      </c>
      <c r="J6" s="6" t="s">
        <v>13</v>
      </c>
      <c r="K6" s="6" t="s">
        <v>14</v>
      </c>
      <c r="L6" s="6" t="s">
        <v>14</v>
      </c>
      <c r="M6" s="6" t="s">
        <v>14</v>
      </c>
      <c r="N6" s="6" t="s">
        <v>14</v>
      </c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8" t="s">
        <v>15</v>
      </c>
      <c r="B8" s="9"/>
      <c r="C8" s="9"/>
      <c r="D8" s="9"/>
      <c r="E8" s="9"/>
      <c r="F8" s="10"/>
      <c r="G8" s="10"/>
      <c r="H8" s="10"/>
      <c r="I8" s="10"/>
      <c r="J8" s="10"/>
    </row>
    <row r="9" spans="1:14">
      <c r="A9" s="11" t="s">
        <v>16</v>
      </c>
      <c r="B9" s="12">
        <f>[1]январь!D30</f>
        <v>16035.55</v>
      </c>
      <c r="C9" s="12">
        <f>[1]февраль!$D30</f>
        <v>0</v>
      </c>
      <c r="D9" s="12">
        <f>[1]март!$D30</f>
        <v>0</v>
      </c>
      <c r="E9" s="12">
        <f>[1]апрель!D30</f>
        <v>0</v>
      </c>
      <c r="F9" s="12">
        <f>[1]май!D31</f>
        <v>0</v>
      </c>
      <c r="G9" s="12">
        <f>[1]июнь!D28</f>
        <v>0</v>
      </c>
      <c r="H9" s="12">
        <f>[1]июль!D25</f>
        <v>0</v>
      </c>
      <c r="I9" s="12">
        <f>[1]август!$D$25</f>
        <v>0</v>
      </c>
      <c r="J9" s="12">
        <f>[1]сентябрь!$D$25</f>
        <v>0</v>
      </c>
      <c r="K9" s="12">
        <f>[1]октябрь!$D$25</f>
        <v>0</v>
      </c>
      <c r="L9" s="12">
        <f>[1]ноябрь!$D$25</f>
        <v>0</v>
      </c>
      <c r="M9" s="12">
        <f>[1]декабрь!D25</f>
        <v>0</v>
      </c>
      <c r="N9" s="12">
        <f t="shared" ref="N9:N16" si="0">B9+C9+D9+E9+F9+G9+H9+I9+J9+K9+L9+M9</f>
        <v>16035.55</v>
      </c>
    </row>
    <row r="10" spans="1:14">
      <c r="A10" s="11" t="s">
        <v>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si="0"/>
        <v>0</v>
      </c>
    </row>
    <row r="11" spans="1:14" s="5" customFormat="1">
      <c r="A11" s="13" t="s">
        <v>18</v>
      </c>
      <c r="B11" s="14">
        <f t="shared" ref="B11" si="1">B9+B10</f>
        <v>16035.55</v>
      </c>
      <c r="C11" s="14">
        <f>C9+C10</f>
        <v>0</v>
      </c>
      <c r="D11" s="14">
        <f>D9+D10</f>
        <v>0</v>
      </c>
      <c r="E11" s="14">
        <f>E9+E10</f>
        <v>0</v>
      </c>
      <c r="F11" s="14">
        <f>F9+F10</f>
        <v>0</v>
      </c>
      <c r="G11" s="14">
        <f>G9+G10</f>
        <v>0</v>
      </c>
      <c r="H11" s="14">
        <f t="shared" ref="H11" si="2">H9+H10</f>
        <v>0</v>
      </c>
      <c r="I11" s="14">
        <f>I9+I10</f>
        <v>0</v>
      </c>
      <c r="J11" s="14">
        <f>J9+J10</f>
        <v>0</v>
      </c>
      <c r="K11" s="14">
        <f>K9+K10</f>
        <v>0</v>
      </c>
      <c r="L11" s="14">
        <f t="shared" ref="L11:M11" si="3">L9+L10</f>
        <v>0</v>
      </c>
      <c r="M11" s="14">
        <f t="shared" si="3"/>
        <v>0</v>
      </c>
      <c r="N11" s="14">
        <f t="shared" si="0"/>
        <v>16035.55</v>
      </c>
    </row>
    <row r="12" spans="1:14">
      <c r="A12" s="15" t="s">
        <v>19</v>
      </c>
      <c r="B12" s="16">
        <f>[1]январь!D34</f>
        <v>1100</v>
      </c>
      <c r="C12" s="16">
        <f>[1]февраль!$D34</f>
        <v>0</v>
      </c>
      <c r="D12" s="16">
        <f>[1]март!$D34</f>
        <v>0</v>
      </c>
      <c r="E12" s="16">
        <f>[1]апрель!D34</f>
        <v>0</v>
      </c>
      <c r="F12" s="16">
        <f>[1]май!D35</f>
        <v>0</v>
      </c>
      <c r="G12" s="16">
        <f>[1]июнь!D32</f>
        <v>-584.05999999999995</v>
      </c>
      <c r="H12" s="16">
        <f>[1]июль!D29</f>
        <v>0</v>
      </c>
      <c r="I12" s="16">
        <f>[1]август!$D$29</f>
        <v>0</v>
      </c>
      <c r="J12" s="16">
        <f>[1]сентябрь!$D$29</f>
        <v>0</v>
      </c>
      <c r="K12" s="16">
        <f>[1]октябрь!$D$29</f>
        <v>0</v>
      </c>
      <c r="L12" s="16">
        <f>[1]ноябрь!$D$29</f>
        <v>0</v>
      </c>
      <c r="M12" s="16">
        <f>[1]декабрь!D29</f>
        <v>0</v>
      </c>
      <c r="N12" s="12">
        <f t="shared" si="0"/>
        <v>515.94000000000005</v>
      </c>
    </row>
    <row r="13" spans="1:14">
      <c r="A13" s="15" t="s">
        <v>20</v>
      </c>
      <c r="B13" s="16">
        <f>[1]январь!D32</f>
        <v>290</v>
      </c>
      <c r="C13" s="16">
        <f>[1]февраль!$D32</f>
        <v>0</v>
      </c>
      <c r="D13" s="16">
        <f>[1]март!$D32</f>
        <v>0</v>
      </c>
      <c r="E13" s="16">
        <f>[1]апрель!D32</f>
        <v>0</v>
      </c>
      <c r="F13" s="16">
        <f>[1]май!D33</f>
        <v>0</v>
      </c>
      <c r="G13" s="16">
        <f>[1]июнь!D30</f>
        <v>0</v>
      </c>
      <c r="H13" s="16">
        <f>[1]июль!D27</f>
        <v>0</v>
      </c>
      <c r="I13" s="16">
        <f>[1]август!$D$27</f>
        <v>0</v>
      </c>
      <c r="J13" s="16">
        <f>[1]сентябрь!$D$27</f>
        <v>0</v>
      </c>
      <c r="K13" s="16">
        <f>[1]октябрь!$D$27</f>
        <v>0</v>
      </c>
      <c r="L13" s="16">
        <f>[1]ноябрь!$D$27</f>
        <v>0</v>
      </c>
      <c r="M13" s="16">
        <f>[1]декабрь!D27</f>
        <v>0</v>
      </c>
      <c r="N13" s="12">
        <f t="shared" si="0"/>
        <v>290</v>
      </c>
    </row>
    <row r="14" spans="1:14">
      <c r="A14" s="15" t="s">
        <v>21</v>
      </c>
      <c r="B14" s="16">
        <f>[1]январь!D31</f>
        <v>2000.32</v>
      </c>
      <c r="C14" s="16">
        <f>[1]февраль!$D31</f>
        <v>0</v>
      </c>
      <c r="D14" s="16">
        <f>[1]март!$D31</f>
        <v>0</v>
      </c>
      <c r="E14" s="16">
        <f>[1]апрель!D31</f>
        <v>0</v>
      </c>
      <c r="F14" s="16">
        <f>[1]май!D32</f>
        <v>0</v>
      </c>
      <c r="G14" s="16">
        <f>[1]июнь!D29</f>
        <v>0</v>
      </c>
      <c r="H14" s="16">
        <f>[1]июль!D26</f>
        <v>0</v>
      </c>
      <c r="I14" s="16">
        <f>[1]август!$D$26</f>
        <v>0</v>
      </c>
      <c r="J14" s="16">
        <f>[1]сентябрь!$D$26</f>
        <v>0</v>
      </c>
      <c r="K14" s="16">
        <f>[1]октябрь!$D$26</f>
        <v>0</v>
      </c>
      <c r="L14" s="16">
        <f>[1]ноябрь!$D$26</f>
        <v>0</v>
      </c>
      <c r="M14" s="16">
        <f>[1]декабрь!D26</f>
        <v>0</v>
      </c>
      <c r="N14" s="12">
        <f t="shared" si="0"/>
        <v>2000.32</v>
      </c>
    </row>
    <row r="15" spans="1:14">
      <c r="A15" s="15" t="s">
        <v>22</v>
      </c>
      <c r="B15" s="16">
        <f>[1]январь!D33</f>
        <v>0</v>
      </c>
      <c r="C15" s="16">
        <f>[1]февраль!$D33</f>
        <v>0</v>
      </c>
      <c r="D15" s="16">
        <f>[1]март!$D33</f>
        <v>0</v>
      </c>
      <c r="E15" s="16">
        <f>[1]апрель!D33</f>
        <v>0</v>
      </c>
      <c r="F15" s="16">
        <f>[1]май!D34</f>
        <v>0</v>
      </c>
      <c r="G15" s="16">
        <f>[1]июнь!D31</f>
        <v>0</v>
      </c>
      <c r="H15" s="16">
        <f>[1]июль!D28</f>
        <v>0</v>
      </c>
      <c r="I15" s="16">
        <f>[1]август!$D$28</f>
        <v>0</v>
      </c>
      <c r="J15" s="16">
        <f>[1]сентябрь!$D$28</f>
        <v>0</v>
      </c>
      <c r="K15" s="16">
        <f>[1]октябрь!$D$28</f>
        <v>0</v>
      </c>
      <c r="L15" s="16">
        <f>[1]ноябрь!$D$28</f>
        <v>0</v>
      </c>
      <c r="M15" s="16">
        <f>[1]декабрь!D28</f>
        <v>0</v>
      </c>
      <c r="N15" s="12">
        <f t="shared" si="0"/>
        <v>0</v>
      </c>
    </row>
    <row r="16" spans="1:14">
      <c r="A16" s="17" t="s">
        <v>23</v>
      </c>
      <c r="B16" s="18">
        <f t="shared" ref="B16:C16" si="4">B11+B12+B13+B14+B15</f>
        <v>19425.87</v>
      </c>
      <c r="C16" s="18">
        <f t="shared" si="4"/>
        <v>0</v>
      </c>
      <c r="D16" s="18">
        <f>D11+D12+D13+D14+D15</f>
        <v>0</v>
      </c>
      <c r="E16" s="18">
        <f>E11+E12+E13+E14+E15</f>
        <v>0</v>
      </c>
      <c r="F16" s="18">
        <f>F11+F12+F13+F14+F15</f>
        <v>0</v>
      </c>
      <c r="G16" s="18">
        <f>G11+G12+G13+G14+G15</f>
        <v>-584.05999999999995</v>
      </c>
      <c r="H16" s="18">
        <f t="shared" ref="H16" si="5">H11+H12+H13+H14+H15</f>
        <v>0</v>
      </c>
      <c r="I16" s="18">
        <f>I11+I12+I13+I14+I15</f>
        <v>0</v>
      </c>
      <c r="J16" s="18">
        <f>J11+J12+J13+J14+J15</f>
        <v>0</v>
      </c>
      <c r="K16" s="18">
        <f>K11+K12+K13+K14+K15</f>
        <v>0</v>
      </c>
      <c r="L16" s="18">
        <f t="shared" ref="L16:M16" si="6">L11+L12+L13+L14+L15</f>
        <v>0</v>
      </c>
      <c r="M16" s="18">
        <f t="shared" si="6"/>
        <v>0</v>
      </c>
      <c r="N16" s="18">
        <f t="shared" si="0"/>
        <v>18841.809999999998</v>
      </c>
    </row>
    <row r="17" spans="1:14">
      <c r="A17" s="8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8"/>
    </row>
    <row r="18" spans="1:14">
      <c r="A18" s="11" t="s">
        <v>16</v>
      </c>
      <c r="B18" s="12">
        <f>[1]январь!D37</f>
        <v>135909.37</v>
      </c>
      <c r="C18" s="12">
        <f>[1]февраль!$D37</f>
        <v>139824.22</v>
      </c>
      <c r="D18" s="12">
        <f>[1]март!$D37</f>
        <v>103539.48</v>
      </c>
      <c r="E18" s="12">
        <f>[1]апрель!D37</f>
        <v>110626.79</v>
      </c>
      <c r="F18" s="12">
        <f>[1]май!D38</f>
        <v>104959.56</v>
      </c>
      <c r="G18" s="12">
        <f>[1]июнь!D35</f>
        <v>110617.21</v>
      </c>
      <c r="H18" s="12">
        <f>[1]июль!D31</f>
        <v>115612.8</v>
      </c>
      <c r="I18" s="12">
        <f>[1]август!$D$31</f>
        <v>120915.66</v>
      </c>
      <c r="J18" s="12">
        <f>[1]сентябрь!$D$31</f>
        <v>121640.98</v>
      </c>
      <c r="K18" s="12">
        <f>[1]октябрь!$D$31</f>
        <v>117010.26</v>
      </c>
      <c r="L18" s="12">
        <f>[1]ноябрь!$D$31</f>
        <v>117880.51</v>
      </c>
      <c r="M18" s="12">
        <f>[1]декабрь!D31</f>
        <v>129769.8</v>
      </c>
      <c r="N18" s="12">
        <f t="shared" ref="N18:N25" si="7">B18+C18+D18+E18+F18+G18+H18+I18+J18+K18+L18+M18</f>
        <v>1428306.6400000001</v>
      </c>
    </row>
    <row r="19" spans="1:14">
      <c r="A19" s="11" t="s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>
        <f t="shared" si="7"/>
        <v>0</v>
      </c>
    </row>
    <row r="20" spans="1:14">
      <c r="A20" s="13" t="s">
        <v>18</v>
      </c>
      <c r="B20" s="14">
        <f t="shared" ref="B20" si="8">B18+B19</f>
        <v>135909.37</v>
      </c>
      <c r="C20" s="14">
        <f>C18+C19</f>
        <v>139824.22</v>
      </c>
      <c r="D20" s="14">
        <f>D18+D19</f>
        <v>103539.48</v>
      </c>
      <c r="E20" s="14">
        <f>E18+E19</f>
        <v>110626.79</v>
      </c>
      <c r="F20" s="14">
        <f>F18+F19</f>
        <v>104959.56</v>
      </c>
      <c r="G20" s="14">
        <f>G18+G19</f>
        <v>110617.21</v>
      </c>
      <c r="H20" s="14">
        <f t="shared" ref="H20" si="9">H18+H19</f>
        <v>115612.8</v>
      </c>
      <c r="I20" s="14">
        <f>I18+I19</f>
        <v>120915.66</v>
      </c>
      <c r="J20" s="14">
        <f>J18+J19</f>
        <v>121640.98</v>
      </c>
      <c r="K20" s="14">
        <f>K18+K19</f>
        <v>117010.26</v>
      </c>
      <c r="L20" s="14">
        <f t="shared" ref="L20:M20" si="10">L18+L19</f>
        <v>117880.51</v>
      </c>
      <c r="M20" s="14">
        <f t="shared" si="10"/>
        <v>129769.8</v>
      </c>
      <c r="N20" s="14">
        <f t="shared" si="7"/>
        <v>1428306.6400000001</v>
      </c>
    </row>
    <row r="21" spans="1:14">
      <c r="A21" s="15" t="s">
        <v>19</v>
      </c>
      <c r="B21" s="16">
        <f>[1]январь!D41</f>
        <v>10843.83</v>
      </c>
      <c r="C21" s="16">
        <f>[1]февраль!$D41</f>
        <v>11386.26</v>
      </c>
      <c r="D21" s="16">
        <f>[1]март!$D41</f>
        <v>9479.24</v>
      </c>
      <c r="E21" s="16">
        <f>[1]апрель!D41</f>
        <v>10731.57</v>
      </c>
      <c r="F21" s="16">
        <f>[1]май!D42</f>
        <v>10897.3</v>
      </c>
      <c r="G21" s="16">
        <f>[1]июнь!D39</f>
        <v>11866.84</v>
      </c>
      <c r="H21" s="16">
        <f>[1]июль!D35</f>
        <v>11379.51</v>
      </c>
      <c r="I21" s="16">
        <f>[1]август!$D$35</f>
        <v>13242.94</v>
      </c>
      <c r="J21" s="16">
        <f>[1]сентябрь!$D$35</f>
        <v>12120.4</v>
      </c>
      <c r="K21" s="16">
        <f>[1]октябрь!$D$35</f>
        <v>10354.61</v>
      </c>
      <c r="L21" s="16">
        <f>[1]ноябрь!$D$35</f>
        <v>8605.41</v>
      </c>
      <c r="M21" s="16">
        <f>[1]декабрь!D35</f>
        <v>8768.4500000000007</v>
      </c>
      <c r="N21" s="12">
        <f t="shared" si="7"/>
        <v>129676.35999999999</v>
      </c>
    </row>
    <row r="22" spans="1:14">
      <c r="A22" s="15" t="s">
        <v>20</v>
      </c>
      <c r="B22" s="16">
        <f>[1]январь!D39</f>
        <v>5480.52</v>
      </c>
      <c r="C22" s="16">
        <f>[1]февраль!$D39</f>
        <v>3820.04</v>
      </c>
      <c r="D22" s="16">
        <f>[1]март!$D39</f>
        <v>2363.48</v>
      </c>
      <c r="E22" s="16">
        <f>[1]апрель!D39</f>
        <v>2127.08</v>
      </c>
      <c r="F22" s="16">
        <f>[1]май!D40</f>
        <v>2052.6</v>
      </c>
      <c r="G22" s="16">
        <f>[1]июнь!D37</f>
        <v>1486.73</v>
      </c>
      <c r="H22" s="16">
        <f>[1]июль!D33</f>
        <v>665.94</v>
      </c>
      <c r="I22" s="16">
        <f>[1]август!$D$33</f>
        <v>592.58000000000004</v>
      </c>
      <c r="J22" s="16">
        <f>[1]сентябрь!$D$33</f>
        <v>541.89</v>
      </c>
      <c r="K22" s="16">
        <f>[1]октябрь!$D$33</f>
        <v>1632.82</v>
      </c>
      <c r="L22" s="16">
        <f>[1]ноябрь!$D$33</f>
        <v>1891.73</v>
      </c>
      <c r="M22" s="16">
        <f>[1]декабрь!D33</f>
        <v>2789.21</v>
      </c>
      <c r="N22" s="12">
        <f t="shared" si="7"/>
        <v>25444.62</v>
      </c>
    </row>
    <row r="23" spans="1:14">
      <c r="A23" s="15" t="s">
        <v>21</v>
      </c>
      <c r="B23" s="16">
        <f>[1]январь!D38</f>
        <v>6342.41</v>
      </c>
      <c r="C23" s="16">
        <f>[1]февраль!$D38</f>
        <v>4841.47</v>
      </c>
      <c r="D23" s="16">
        <f>[1]март!$D38</f>
        <v>3522.5</v>
      </c>
      <c r="E23" s="16">
        <f>[1]апрель!D38</f>
        <v>3633.62</v>
      </c>
      <c r="F23" s="16">
        <f>[1]май!D39</f>
        <v>3209.01</v>
      </c>
      <c r="G23" s="16">
        <f>[1]июнь!D36</f>
        <v>2636.55</v>
      </c>
      <c r="H23" s="16">
        <f>[1]июль!D32</f>
        <v>1867.94</v>
      </c>
      <c r="I23" s="16">
        <f>[1]август!$D$32</f>
        <v>1834.43</v>
      </c>
      <c r="J23" s="16">
        <f>[1]сентябрь!$D$32</f>
        <v>2092.86</v>
      </c>
      <c r="K23" s="16">
        <f>[1]октябрь!$D$32</f>
        <v>2593.29</v>
      </c>
      <c r="L23" s="16">
        <f>[1]ноябрь!$D$32</f>
        <v>4030.32</v>
      </c>
      <c r="M23" s="16">
        <f>[1]декабрь!D32</f>
        <v>5164.74</v>
      </c>
      <c r="N23" s="12">
        <f t="shared" si="7"/>
        <v>41769.14</v>
      </c>
    </row>
    <row r="24" spans="1:14">
      <c r="A24" s="15" t="s">
        <v>22</v>
      </c>
      <c r="B24" s="16">
        <f>[1]январь!D40</f>
        <v>0</v>
      </c>
      <c r="C24" s="16">
        <f>[1]февраль!$D40</f>
        <v>0</v>
      </c>
      <c r="D24" s="16">
        <f>[1]март!$D40</f>
        <v>0</v>
      </c>
      <c r="E24" s="16">
        <f>[1]апрель!D40</f>
        <v>0</v>
      </c>
      <c r="F24" s="16">
        <f>[1]май!D41</f>
        <v>0</v>
      </c>
      <c r="G24" s="16">
        <f>[1]июнь!D38</f>
        <v>0</v>
      </c>
      <c r="H24" s="16">
        <f>[1]июль!D34</f>
        <v>0</v>
      </c>
      <c r="I24" s="16">
        <f>[1]август!$D$34</f>
        <v>0</v>
      </c>
      <c r="J24" s="16">
        <f>[1]сентябрь!$D$34</f>
        <v>0</v>
      </c>
      <c r="K24" s="16">
        <f>[1]октябрь!$D$34</f>
        <v>0</v>
      </c>
      <c r="L24" s="16">
        <f>[1]ноябрь!$D$34</f>
        <v>0</v>
      </c>
      <c r="M24" s="16">
        <f>[1]декабрь!D34</f>
        <v>0</v>
      </c>
      <c r="N24" s="12">
        <f t="shared" si="7"/>
        <v>0</v>
      </c>
    </row>
    <row r="25" spans="1:14">
      <c r="A25" s="17" t="s">
        <v>25</v>
      </c>
      <c r="B25" s="18">
        <f t="shared" ref="B25" si="11">B20+B21+B22+B23+B24</f>
        <v>158576.12999999998</v>
      </c>
      <c r="C25" s="18">
        <f t="shared" ref="C25:K25" si="12">C20+C21+C22+C23+C24</f>
        <v>159871.99000000002</v>
      </c>
      <c r="D25" s="18">
        <f t="shared" si="12"/>
        <v>118904.7</v>
      </c>
      <c r="E25" s="18">
        <f t="shared" si="12"/>
        <v>127119.05999999998</v>
      </c>
      <c r="F25" s="18">
        <f t="shared" si="12"/>
        <v>121118.47</v>
      </c>
      <c r="G25" s="18">
        <f t="shared" si="12"/>
        <v>126607.33</v>
      </c>
      <c r="H25" s="18">
        <f t="shared" si="12"/>
        <v>129526.19</v>
      </c>
      <c r="I25" s="18">
        <f t="shared" si="12"/>
        <v>136585.60999999999</v>
      </c>
      <c r="J25" s="18">
        <f t="shared" si="12"/>
        <v>136396.13</v>
      </c>
      <c r="K25" s="18">
        <f t="shared" si="12"/>
        <v>131590.98000000001</v>
      </c>
      <c r="L25" s="18">
        <f t="shared" ref="L25:M25" si="13">L20+L21+L22+L23+L24</f>
        <v>132407.97</v>
      </c>
      <c r="M25" s="18">
        <f t="shared" si="13"/>
        <v>146492.19999999998</v>
      </c>
      <c r="N25" s="18">
        <f t="shared" si="7"/>
        <v>1625196.7599999998</v>
      </c>
    </row>
    <row r="26" spans="1:14">
      <c r="A26" s="8" t="s">
        <v>26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8"/>
    </row>
    <row r="27" spans="1:14">
      <c r="A27" s="11" t="s">
        <v>16</v>
      </c>
      <c r="B27" s="12">
        <f>[1]январь!D63</f>
        <v>39742.239999999998</v>
      </c>
      <c r="C27" s="12">
        <f>[1]февраль!$D63</f>
        <v>28788.71</v>
      </c>
      <c r="D27" s="12">
        <f>[1]март!$D63</f>
        <v>23160.18</v>
      </c>
      <c r="E27" s="12">
        <f>[1]апрель!D63</f>
        <v>26372.560000000001</v>
      </c>
      <c r="F27" s="12">
        <f>[1]май!D64</f>
        <v>25283.58</v>
      </c>
      <c r="G27" s="12">
        <f>[1]июнь!D61</f>
        <v>30044.54</v>
      </c>
      <c r="H27" s="12">
        <f>[1]июль!D53</f>
        <v>29780.59</v>
      </c>
      <c r="I27" s="12">
        <f>[1]август!$D$53</f>
        <v>33928.199999999997</v>
      </c>
      <c r="J27" s="12">
        <f>[1]сентябрь!$D$53</f>
        <v>30079.32</v>
      </c>
      <c r="K27" s="12">
        <f>[1]октябрь!$D$53</f>
        <v>27828.95</v>
      </c>
      <c r="L27" s="12">
        <f>[1]ноябрь!$D$53</f>
        <v>29185.38</v>
      </c>
      <c r="M27" s="12">
        <f>[1]декабрь!D53</f>
        <v>33033.54</v>
      </c>
      <c r="N27" s="12">
        <f t="shared" ref="N27:N34" si="14">B27+C27+D27+E27+F27+G27+H27+I27+J27+K27+L27+M27</f>
        <v>357227.79000000004</v>
      </c>
    </row>
    <row r="28" spans="1:14">
      <c r="A28" s="11" t="s">
        <v>17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>
        <f t="shared" si="14"/>
        <v>0</v>
      </c>
    </row>
    <row r="29" spans="1:14">
      <c r="A29" s="13" t="s">
        <v>18</v>
      </c>
      <c r="B29" s="14">
        <f t="shared" ref="B29" si="15">B27+B28</f>
        <v>39742.239999999998</v>
      </c>
      <c r="C29" s="14">
        <f>C27+C28</f>
        <v>28788.71</v>
      </c>
      <c r="D29" s="14">
        <f>D27+D28</f>
        <v>23160.18</v>
      </c>
      <c r="E29" s="14">
        <f>E27+E28</f>
        <v>26372.560000000001</v>
      </c>
      <c r="F29" s="14">
        <f>F27+F28</f>
        <v>25283.58</v>
      </c>
      <c r="G29" s="14">
        <f>G27+G28</f>
        <v>30044.54</v>
      </c>
      <c r="H29" s="14">
        <f t="shared" ref="H29" si="16">H27+H28</f>
        <v>29780.59</v>
      </c>
      <c r="I29" s="14">
        <f>I27+I28</f>
        <v>33928.199999999997</v>
      </c>
      <c r="J29" s="14">
        <f>J27+J28</f>
        <v>30079.32</v>
      </c>
      <c r="K29" s="14">
        <f>K27+K28</f>
        <v>27828.95</v>
      </c>
      <c r="L29" s="14">
        <f t="shared" ref="L29:M29" si="17">L27+L28</f>
        <v>29185.38</v>
      </c>
      <c r="M29" s="14">
        <f t="shared" si="17"/>
        <v>33033.54</v>
      </c>
      <c r="N29" s="14">
        <f t="shared" si="14"/>
        <v>357227.79000000004</v>
      </c>
    </row>
    <row r="30" spans="1:14">
      <c r="A30" s="15" t="s">
        <v>19</v>
      </c>
      <c r="B30" s="16">
        <f>[1]январь!D66</f>
        <v>4075.35</v>
      </c>
      <c r="C30" s="16">
        <f>[1]февраль!$D66</f>
        <v>2974.14</v>
      </c>
      <c r="D30" s="16">
        <f>[1]март!$D66</f>
        <v>2108.92</v>
      </c>
      <c r="E30" s="16">
        <f>[1]апрель!D66</f>
        <v>2093.75</v>
      </c>
      <c r="F30" s="16">
        <f>[1]май!D67</f>
        <v>1839.05</v>
      </c>
      <c r="G30" s="16">
        <f>[1]июнь!D64</f>
        <v>2012.4</v>
      </c>
      <c r="H30" s="16">
        <f>[1]июль!D56</f>
        <v>2359.462</v>
      </c>
      <c r="I30" s="16">
        <f>[1]август!$D$56</f>
        <v>2592.0700000000002</v>
      </c>
      <c r="J30" s="16">
        <f>[1]сентябрь!$D$56</f>
        <v>2630.52</v>
      </c>
      <c r="K30" s="16">
        <f>[1]октябрь!$D$56</f>
        <v>2863.02</v>
      </c>
      <c r="L30" s="16">
        <f>[1]ноябрь!$D$56</f>
        <v>3503.55</v>
      </c>
      <c r="M30" s="16">
        <f>[1]декабрь!D56</f>
        <v>4859.32</v>
      </c>
      <c r="N30" s="12">
        <f t="shared" si="14"/>
        <v>33911.551999999996</v>
      </c>
    </row>
    <row r="31" spans="1:14">
      <c r="A31" s="15" t="s">
        <v>20</v>
      </c>
      <c r="B31" s="16">
        <f>[1]январь!D65</f>
        <v>3692.48</v>
      </c>
      <c r="C31" s="16">
        <f>[1]февраль!$D65</f>
        <v>6448.45</v>
      </c>
      <c r="D31" s="16">
        <f>[1]март!$D65</f>
        <v>3805.54</v>
      </c>
      <c r="E31" s="16">
        <f>[1]апрель!D65</f>
        <v>3377.95</v>
      </c>
      <c r="F31" s="16">
        <f>[1]май!D66</f>
        <v>2276.9499999999998</v>
      </c>
      <c r="G31" s="16">
        <f>[1]июнь!D63</f>
        <v>1521.91</v>
      </c>
      <c r="H31" s="16">
        <f>[1]июль!D55</f>
        <v>643.51</v>
      </c>
      <c r="I31" s="16">
        <f>[1]август!$D$55</f>
        <v>330.37</v>
      </c>
      <c r="J31" s="16">
        <f>[1]сентябрь!$D$55</f>
        <v>731.63</v>
      </c>
      <c r="K31" s="16">
        <f>[1]октябрь!$D$55</f>
        <v>1665.06</v>
      </c>
      <c r="L31" s="16">
        <f>[1]ноябрь!$D$55</f>
        <v>3340.4</v>
      </c>
      <c r="M31" s="16">
        <f>[1]декабрь!D55</f>
        <v>5000</v>
      </c>
      <c r="N31" s="12">
        <f t="shared" si="14"/>
        <v>32834.25</v>
      </c>
    </row>
    <row r="32" spans="1:14">
      <c r="A32" s="15" t="s">
        <v>21</v>
      </c>
      <c r="B32" s="16">
        <f>[1]январь!D64</f>
        <v>649.46</v>
      </c>
      <c r="C32" s="16">
        <f>[1]февраль!$D64</f>
        <v>500.57</v>
      </c>
      <c r="D32" s="16">
        <f>[1]март!$D64</f>
        <v>408.93</v>
      </c>
      <c r="E32" s="16">
        <f>[1]апрель!D64</f>
        <v>341.27</v>
      </c>
      <c r="F32" s="16">
        <f>[1]май!D65</f>
        <v>340.25</v>
      </c>
      <c r="G32" s="16">
        <f>[1]июнь!D62</f>
        <v>222.81</v>
      </c>
      <c r="H32" s="16">
        <f>[1]июль!D54</f>
        <v>110.13</v>
      </c>
      <c r="I32" s="16">
        <f>[1]август!$D$54</f>
        <v>116.9</v>
      </c>
      <c r="J32" s="16">
        <f>[1]сентябрь!$D$54</f>
        <v>292.12</v>
      </c>
      <c r="K32" s="16">
        <f>[1]октябрь!$D$54</f>
        <v>348.7</v>
      </c>
      <c r="L32" s="16">
        <f>[1]ноябрь!$D$54</f>
        <v>496.08</v>
      </c>
      <c r="M32" s="16">
        <f>[1]декабрь!D54</f>
        <v>1102.67</v>
      </c>
      <c r="N32" s="12">
        <f t="shared" si="14"/>
        <v>4929.8899999999994</v>
      </c>
    </row>
    <row r="33" spans="1:14">
      <c r="A33" s="15" t="s">
        <v>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2">
        <f t="shared" si="14"/>
        <v>0</v>
      </c>
    </row>
    <row r="34" spans="1:14">
      <c r="A34" s="17" t="s">
        <v>27</v>
      </c>
      <c r="B34" s="18">
        <f t="shared" ref="B34" si="18">B29+B30+B31+B32+B33</f>
        <v>48159.53</v>
      </c>
      <c r="C34" s="18">
        <f t="shared" ref="C34:K34" si="19">C29+C30+C31+C32+C33</f>
        <v>38711.869999999995</v>
      </c>
      <c r="D34" s="18">
        <f t="shared" si="19"/>
        <v>29483.57</v>
      </c>
      <c r="E34" s="18">
        <f t="shared" si="19"/>
        <v>32185.530000000002</v>
      </c>
      <c r="F34" s="18">
        <f t="shared" si="19"/>
        <v>29739.83</v>
      </c>
      <c r="G34" s="18">
        <f t="shared" si="19"/>
        <v>33801.660000000003</v>
      </c>
      <c r="H34" s="18">
        <f t="shared" si="19"/>
        <v>32893.691999999995</v>
      </c>
      <c r="I34" s="18">
        <f t="shared" si="19"/>
        <v>36967.54</v>
      </c>
      <c r="J34" s="18">
        <f t="shared" si="19"/>
        <v>33733.590000000004</v>
      </c>
      <c r="K34" s="18">
        <f t="shared" si="19"/>
        <v>32705.730000000003</v>
      </c>
      <c r="L34" s="18">
        <f t="shared" ref="L34:M34" si="20">L29+L30+L31+L32+L33</f>
        <v>36525.410000000003</v>
      </c>
      <c r="M34" s="18">
        <f t="shared" si="20"/>
        <v>43995.53</v>
      </c>
      <c r="N34" s="18">
        <f t="shared" si="14"/>
        <v>428903.48200000008</v>
      </c>
    </row>
    <row r="35" spans="1:14">
      <c r="A35" s="8" t="s">
        <v>28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8"/>
    </row>
    <row r="36" spans="1:14">
      <c r="A36" s="11" t="s">
        <v>16</v>
      </c>
      <c r="B36" s="12">
        <f>[1]январь!D44</f>
        <v>52532.45</v>
      </c>
      <c r="C36" s="12">
        <f>[1]февраль!$D44</f>
        <v>48174.47</v>
      </c>
      <c r="D36" s="12">
        <f>[1]март!$D44</f>
        <v>37691.341999999997</v>
      </c>
      <c r="E36" s="12">
        <f>[1]апрель!D44</f>
        <v>39915.841</v>
      </c>
      <c r="F36" s="12">
        <f>[1]май!D45</f>
        <v>39094.53</v>
      </c>
      <c r="G36" s="12">
        <f>[1]июнь!D42</f>
        <v>45699.54</v>
      </c>
      <c r="H36" s="12">
        <f>[1]июль!D37</f>
        <v>44505.81</v>
      </c>
      <c r="I36" s="12">
        <f>[1]август!$D$37</f>
        <v>52186.9</v>
      </c>
      <c r="J36" s="12">
        <f>[1]сентябрь!$D$37</f>
        <v>51694.36</v>
      </c>
      <c r="K36" s="12">
        <f>[1]октябрь!$D$37</f>
        <v>46896.98</v>
      </c>
      <c r="L36" s="12">
        <f>[1]ноябрь!$D$37</f>
        <v>46602.58</v>
      </c>
      <c r="M36" s="12">
        <f>[1]декабрь!D37</f>
        <v>58235.15</v>
      </c>
      <c r="N36" s="12">
        <f t="shared" ref="N36:N43" si="21">B36+C36+D36+E36+F36+G36+H36+I36+J36+K36+L36+M36</f>
        <v>563229.95299999998</v>
      </c>
    </row>
    <row r="37" spans="1:14">
      <c r="A37" s="11" t="s">
        <v>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>
        <f t="shared" si="21"/>
        <v>0</v>
      </c>
    </row>
    <row r="38" spans="1:14">
      <c r="A38" s="13" t="s">
        <v>18</v>
      </c>
      <c r="B38" s="14">
        <f t="shared" ref="B38" si="22">B36+B37</f>
        <v>52532.45</v>
      </c>
      <c r="C38" s="14">
        <f>C36+C37</f>
        <v>48174.47</v>
      </c>
      <c r="D38" s="14">
        <f>D36+D37</f>
        <v>37691.341999999997</v>
      </c>
      <c r="E38" s="14">
        <f>E36+E37</f>
        <v>39915.841</v>
      </c>
      <c r="F38" s="14">
        <f>F36+F37</f>
        <v>39094.53</v>
      </c>
      <c r="G38" s="14">
        <f>G36+G37</f>
        <v>45699.54</v>
      </c>
      <c r="H38" s="14">
        <f t="shared" ref="H38" si="23">H36+H37</f>
        <v>44505.81</v>
      </c>
      <c r="I38" s="14">
        <f>I36+I37</f>
        <v>52186.9</v>
      </c>
      <c r="J38" s="14">
        <f>J36+J37</f>
        <v>51694.36</v>
      </c>
      <c r="K38" s="14">
        <f>K36+K37</f>
        <v>46896.98</v>
      </c>
      <c r="L38" s="14">
        <f t="shared" ref="L38:M38" si="24">L36+L37</f>
        <v>46602.58</v>
      </c>
      <c r="M38" s="14">
        <f t="shared" si="24"/>
        <v>58235.15</v>
      </c>
      <c r="N38" s="14">
        <f t="shared" si="21"/>
        <v>563229.95299999998</v>
      </c>
    </row>
    <row r="39" spans="1:14">
      <c r="A39" s="15" t="s">
        <v>19</v>
      </c>
      <c r="B39" s="16">
        <f>[1]январь!D48</f>
        <v>6762</v>
      </c>
      <c r="C39" s="16">
        <f>[1]февраль!$D48</f>
        <v>8352</v>
      </c>
      <c r="D39" s="16">
        <f>[1]март!$D48</f>
        <v>6013</v>
      </c>
      <c r="E39" s="16">
        <f>[1]апрель!D48</f>
        <v>5282</v>
      </c>
      <c r="F39" s="16">
        <f>[1]май!D49</f>
        <v>5221</v>
      </c>
      <c r="G39" s="16">
        <f>[1]июнь!D46</f>
        <v>5709</v>
      </c>
      <c r="H39" s="16">
        <f>[1]июль!D41</f>
        <v>5447</v>
      </c>
      <c r="I39" s="16">
        <f>[1]август!$D$41</f>
        <v>6228</v>
      </c>
      <c r="J39" s="16">
        <f>[1]сентябрь!$D$41</f>
        <v>6510</v>
      </c>
      <c r="K39" s="16">
        <f>[1]октябрь!$D$41</f>
        <v>6414</v>
      </c>
      <c r="L39" s="16">
        <f>[1]ноябрь!$D$41</f>
        <v>7343</v>
      </c>
      <c r="M39" s="16">
        <f>[1]декабрь!D41</f>
        <v>9542</v>
      </c>
      <c r="N39" s="12">
        <f t="shared" si="21"/>
        <v>78823</v>
      </c>
    </row>
    <row r="40" spans="1:14">
      <c r="A40" s="15" t="s">
        <v>20</v>
      </c>
      <c r="B40" s="16">
        <f>[1]январь!D46</f>
        <v>5584.7780000000002</v>
      </c>
      <c r="C40" s="16">
        <f>[1]февраль!$D46</f>
        <v>7502</v>
      </c>
      <c r="D40" s="16">
        <f>[1]март!$D46</f>
        <v>4178</v>
      </c>
      <c r="E40" s="16">
        <f>[1]апрель!D46</f>
        <v>3765</v>
      </c>
      <c r="F40" s="16">
        <f>[1]май!D47</f>
        <v>2186</v>
      </c>
      <c r="G40" s="16">
        <f>[1]июнь!D44</f>
        <v>1619</v>
      </c>
      <c r="H40" s="16">
        <f>[1]июль!D39</f>
        <v>897</v>
      </c>
      <c r="I40" s="16">
        <f>[1]август!$D$39</f>
        <v>721</v>
      </c>
      <c r="J40" s="16">
        <f>[1]сентябрь!$D$39</f>
        <v>825</v>
      </c>
      <c r="K40" s="16">
        <f>[1]октябрь!$D$39</f>
        <v>2027</v>
      </c>
      <c r="L40" s="16">
        <f>[1]ноябрь!$D$39</f>
        <v>4641</v>
      </c>
      <c r="M40" s="16">
        <f>[1]декабрь!D39</f>
        <v>5872</v>
      </c>
      <c r="N40" s="12">
        <f t="shared" si="21"/>
        <v>39817.777999999998</v>
      </c>
    </row>
    <row r="41" spans="1:14">
      <c r="A41" s="15" t="s">
        <v>21</v>
      </c>
      <c r="B41" s="16">
        <f>[1]январь!D45</f>
        <v>2241.114</v>
      </c>
      <c r="C41" s="16">
        <f>[1]февраль!$D45</f>
        <v>2635.1640000000002</v>
      </c>
      <c r="D41" s="16">
        <f>[1]март!$D45</f>
        <v>1726.259</v>
      </c>
      <c r="E41" s="16">
        <f>[1]апрель!D45</f>
        <v>1852.9269999999999</v>
      </c>
      <c r="F41" s="16">
        <f>[1]май!D46</f>
        <v>1334.6389999999999</v>
      </c>
      <c r="G41" s="16">
        <f>[1]июнь!D43</f>
        <v>1166.248</v>
      </c>
      <c r="H41" s="16">
        <f>[1]июль!D38</f>
        <v>375.00299999999999</v>
      </c>
      <c r="I41" s="16">
        <f>[1]август!$D$38</f>
        <v>431.01600000000002</v>
      </c>
      <c r="J41" s="16">
        <f>[1]сентябрь!$D$38</f>
        <v>1165.009</v>
      </c>
      <c r="K41" s="16">
        <f>[1]октябрь!$D$38</f>
        <v>1372.2909999999999</v>
      </c>
      <c r="L41" s="16">
        <f>[1]ноябрь!$D$38</f>
        <v>1949.9079999999999</v>
      </c>
      <c r="M41" s="16">
        <f>[1]декабрь!D38</f>
        <v>1762.835</v>
      </c>
      <c r="N41" s="12">
        <f t="shared" si="21"/>
        <v>18012.412999999997</v>
      </c>
    </row>
    <row r="42" spans="1:14">
      <c r="A42" s="15" t="s">
        <v>22</v>
      </c>
      <c r="B42" s="16">
        <f>[1]январь!D47</f>
        <v>7024</v>
      </c>
      <c r="C42" s="16">
        <f>[1]февраль!$D47</f>
        <v>7931</v>
      </c>
      <c r="D42" s="16">
        <f>[1]март!$D47</f>
        <v>5581</v>
      </c>
      <c r="E42" s="16">
        <f>[1]апрель!D47</f>
        <v>5280</v>
      </c>
      <c r="F42" s="16">
        <f>[1]май!D48</f>
        <v>4389</v>
      </c>
      <c r="G42" s="16">
        <f>[1]июнь!D45</f>
        <v>4072</v>
      </c>
      <c r="H42" s="16">
        <f>[1]июль!D40</f>
        <v>3644</v>
      </c>
      <c r="I42" s="16">
        <f>[1]август!$D$40</f>
        <v>3608</v>
      </c>
      <c r="J42" s="16">
        <f>[1]сентябрь!$D$40</f>
        <v>3562</v>
      </c>
      <c r="K42" s="16">
        <f>[1]октябрь!$D$40</f>
        <v>4153</v>
      </c>
      <c r="L42" s="16">
        <f>[1]ноябрь!$D$40</f>
        <v>3808.4757</v>
      </c>
      <c r="M42" s="16">
        <f>[1]декабрь!D40</f>
        <v>8627.6242999999995</v>
      </c>
      <c r="N42" s="12">
        <f t="shared" si="21"/>
        <v>61680.100000000006</v>
      </c>
    </row>
    <row r="43" spans="1:14">
      <c r="A43" s="17" t="s">
        <v>29</v>
      </c>
      <c r="B43" s="18">
        <f t="shared" ref="B43" si="25">B38+B39+B40+B41+B42</f>
        <v>74144.34199999999</v>
      </c>
      <c r="C43" s="18">
        <f t="shared" ref="C43:K43" si="26">C38+C39+C40+C41+C42</f>
        <v>74594.634000000005</v>
      </c>
      <c r="D43" s="18">
        <f t="shared" si="26"/>
        <v>55189.600999999995</v>
      </c>
      <c r="E43" s="18">
        <f t="shared" si="26"/>
        <v>56095.768000000004</v>
      </c>
      <c r="F43" s="18">
        <f t="shared" si="26"/>
        <v>52225.169000000002</v>
      </c>
      <c r="G43" s="18">
        <f t="shared" si="26"/>
        <v>58265.788</v>
      </c>
      <c r="H43" s="18">
        <f t="shared" si="26"/>
        <v>54868.812999999995</v>
      </c>
      <c r="I43" s="18">
        <f t="shared" si="26"/>
        <v>63174.916000000005</v>
      </c>
      <c r="J43" s="18">
        <f t="shared" si="26"/>
        <v>63756.368999999999</v>
      </c>
      <c r="K43" s="18">
        <f t="shared" si="26"/>
        <v>60863.271000000001</v>
      </c>
      <c r="L43" s="18">
        <f t="shared" ref="L43:M43" si="27">L38+L39+L40+L41+L42</f>
        <v>64344.963700000008</v>
      </c>
      <c r="M43" s="18">
        <f t="shared" si="27"/>
        <v>84039.609299999996</v>
      </c>
      <c r="N43" s="18">
        <f t="shared" si="21"/>
        <v>761563.24399999995</v>
      </c>
    </row>
    <row r="44" spans="1:14">
      <c r="A44" s="8" t="s">
        <v>30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8"/>
    </row>
    <row r="45" spans="1:14">
      <c r="A45" s="11" t="s">
        <v>16</v>
      </c>
      <c r="B45" s="12">
        <f>[1]январь!D51</f>
        <v>27229.1</v>
      </c>
      <c r="C45" s="12">
        <f>[1]февраль!$D51</f>
        <v>0</v>
      </c>
      <c r="D45" s="12">
        <f>[1]март!$D51</f>
        <v>0</v>
      </c>
      <c r="E45" s="12">
        <f>[1]апрель!D51</f>
        <v>0</v>
      </c>
      <c r="F45" s="12">
        <f>[1]май!D52</f>
        <v>0</v>
      </c>
      <c r="G45" s="12">
        <f>[1]июнь!D49</f>
        <v>-4850.30121951</v>
      </c>
      <c r="H45" s="12">
        <f>[1]июль!D43</f>
        <v>0</v>
      </c>
      <c r="I45" s="12">
        <f>[1]август!$D$43</f>
        <v>0</v>
      </c>
      <c r="J45" s="12">
        <f>[1]сентябрь!$D$43</f>
        <v>0</v>
      </c>
      <c r="K45" s="12">
        <f>[1]октябрь!$D$43</f>
        <v>0</v>
      </c>
      <c r="L45" s="12">
        <f>[1]ноябрь!$D$43</f>
        <v>0</v>
      </c>
      <c r="M45" s="12">
        <f>[1]декабрь!D43</f>
        <v>0</v>
      </c>
      <c r="N45" s="12">
        <f t="shared" ref="N45:N52" si="28">B45+C45+D45+E45+F45+G45+H45+I45+J45+K45+L45+M45</f>
        <v>22378.798780489997</v>
      </c>
    </row>
    <row r="46" spans="1:14">
      <c r="A46" s="11" t="s">
        <v>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>
        <f t="shared" si="28"/>
        <v>0</v>
      </c>
    </row>
    <row r="47" spans="1:14">
      <c r="A47" s="13" t="s">
        <v>18</v>
      </c>
      <c r="B47" s="14">
        <f t="shared" ref="B47" si="29">B45+B46</f>
        <v>27229.1</v>
      </c>
      <c r="C47" s="14">
        <f>C45+C46</f>
        <v>0</v>
      </c>
      <c r="D47" s="14">
        <f>D45+D46</f>
        <v>0</v>
      </c>
      <c r="E47" s="14">
        <f>E45+E46</f>
        <v>0</v>
      </c>
      <c r="F47" s="14">
        <f>F45+F46</f>
        <v>0</v>
      </c>
      <c r="G47" s="14">
        <f>G45+G46</f>
        <v>-4850.30121951</v>
      </c>
      <c r="H47" s="14">
        <f t="shared" ref="H47" si="30">H45+H46</f>
        <v>0</v>
      </c>
      <c r="I47" s="14">
        <f>I45+I46</f>
        <v>0</v>
      </c>
      <c r="J47" s="14">
        <f>J45+J46</f>
        <v>0</v>
      </c>
      <c r="K47" s="14">
        <f>K45+K46</f>
        <v>0</v>
      </c>
      <c r="L47" s="14">
        <f t="shared" ref="L47:M47" si="31">L45+L46</f>
        <v>0</v>
      </c>
      <c r="M47" s="14">
        <f t="shared" si="31"/>
        <v>0</v>
      </c>
      <c r="N47" s="14">
        <f t="shared" si="28"/>
        <v>22378.798780489997</v>
      </c>
    </row>
    <row r="48" spans="1:14">
      <c r="A48" s="15" t="s">
        <v>19</v>
      </c>
      <c r="B48" s="16">
        <f>[1]январь!D54</f>
        <v>5668</v>
      </c>
      <c r="C48" s="16">
        <f>[1]февраль!$D54</f>
        <v>0</v>
      </c>
      <c r="D48" s="16">
        <f>[1]март!$D54</f>
        <v>0</v>
      </c>
      <c r="E48" s="16">
        <f>[1]апрель!D54</f>
        <v>0</v>
      </c>
      <c r="F48" s="16">
        <f>[1]май!D55</f>
        <v>0</v>
      </c>
      <c r="G48" s="16">
        <f>[1]июнь!D52</f>
        <v>0</v>
      </c>
      <c r="H48" s="16">
        <f>[1]июль!D46</f>
        <v>0</v>
      </c>
      <c r="I48" s="16">
        <f>[1]август!$D$46</f>
        <v>0</v>
      </c>
      <c r="J48" s="16">
        <f>[1]сентябрь!$D$46</f>
        <v>0</v>
      </c>
      <c r="K48" s="16">
        <f>[1]октябрь!$D$46</f>
        <v>0</v>
      </c>
      <c r="L48" s="16">
        <f>[1]ноябрь!$D$46</f>
        <v>0</v>
      </c>
      <c r="M48" s="16">
        <f>[1]декабрь!D46</f>
        <v>0</v>
      </c>
      <c r="N48" s="12">
        <f t="shared" si="28"/>
        <v>5668</v>
      </c>
    </row>
    <row r="49" spans="1:14">
      <c r="A49" s="15" t="s">
        <v>20</v>
      </c>
      <c r="B49" s="16">
        <f>[1]январь!D53</f>
        <v>145</v>
      </c>
      <c r="C49" s="16">
        <f>[1]февраль!$D53</f>
        <v>0</v>
      </c>
      <c r="D49" s="16">
        <f>[1]март!$D53</f>
        <v>0</v>
      </c>
      <c r="E49" s="16">
        <f>[1]апрель!D53</f>
        <v>0</v>
      </c>
      <c r="F49" s="16">
        <f>[1]май!D54</f>
        <v>0</v>
      </c>
      <c r="G49" s="16">
        <f>[1]июнь!D51</f>
        <v>0</v>
      </c>
      <c r="H49" s="16">
        <f>[1]июль!D45</f>
        <v>0</v>
      </c>
      <c r="I49" s="16">
        <f>[1]август!$D$45</f>
        <v>0</v>
      </c>
      <c r="J49" s="16">
        <f>[1]сентябрь!$D$45</f>
        <v>0</v>
      </c>
      <c r="K49" s="16">
        <f>[1]октябрь!$D$45</f>
        <v>0</v>
      </c>
      <c r="L49" s="16">
        <f>[1]ноябрь!$D$45</f>
        <v>0</v>
      </c>
      <c r="M49" s="16">
        <f>[1]декабрь!D45</f>
        <v>0</v>
      </c>
      <c r="N49" s="12">
        <f t="shared" si="28"/>
        <v>145</v>
      </c>
    </row>
    <row r="50" spans="1:14">
      <c r="A50" s="15" t="s">
        <v>21</v>
      </c>
      <c r="B50" s="16">
        <f>[1]январь!D52</f>
        <v>736</v>
      </c>
      <c r="C50" s="16">
        <f>[1]февраль!$D52</f>
        <v>0</v>
      </c>
      <c r="D50" s="16">
        <f>[1]март!$D52</f>
        <v>0</v>
      </c>
      <c r="E50" s="16">
        <f>[1]апрель!D52</f>
        <v>0</v>
      </c>
      <c r="F50" s="16">
        <f>[1]май!D53</f>
        <v>0</v>
      </c>
      <c r="G50" s="16">
        <f>[1]июнь!D50</f>
        <v>0</v>
      </c>
      <c r="H50" s="16">
        <f>[1]июль!D44</f>
        <v>0</v>
      </c>
      <c r="I50" s="16">
        <f>[1]август!$D$44</f>
        <v>0</v>
      </c>
      <c r="J50" s="16">
        <f>[1]сентябрь!$D$44</f>
        <v>0</v>
      </c>
      <c r="K50" s="16">
        <f>[1]октябрь!$D$44</f>
        <v>0</v>
      </c>
      <c r="L50" s="16">
        <f>[1]ноябрь!$D$44</f>
        <v>0</v>
      </c>
      <c r="M50" s="16">
        <f>[1]декабрь!D44</f>
        <v>0</v>
      </c>
      <c r="N50" s="12">
        <f t="shared" si="28"/>
        <v>736</v>
      </c>
    </row>
    <row r="51" spans="1:14">
      <c r="A51" s="15" t="s">
        <v>22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2">
        <f t="shared" si="28"/>
        <v>0</v>
      </c>
    </row>
    <row r="52" spans="1:14">
      <c r="A52" s="17" t="s">
        <v>31</v>
      </c>
      <c r="B52" s="18">
        <f t="shared" ref="B52" si="32">B47+B48+B49+B50+B51</f>
        <v>33778.1</v>
      </c>
      <c r="C52" s="18">
        <f t="shared" ref="C52:K52" si="33">C47+C48+C49+C50+C51</f>
        <v>0</v>
      </c>
      <c r="D52" s="18">
        <f t="shared" si="33"/>
        <v>0</v>
      </c>
      <c r="E52" s="18">
        <f t="shared" si="33"/>
        <v>0</v>
      </c>
      <c r="F52" s="18">
        <f t="shared" si="33"/>
        <v>0</v>
      </c>
      <c r="G52" s="18">
        <f t="shared" si="33"/>
        <v>-4850.30121951</v>
      </c>
      <c r="H52" s="18">
        <f t="shared" si="33"/>
        <v>0</v>
      </c>
      <c r="I52" s="18">
        <f t="shared" si="33"/>
        <v>0</v>
      </c>
      <c r="J52" s="18">
        <f t="shared" si="33"/>
        <v>0</v>
      </c>
      <c r="K52" s="18">
        <f t="shared" si="33"/>
        <v>0</v>
      </c>
      <c r="L52" s="18">
        <f t="shared" ref="L52:M52" si="34">L47+L48+L49+L50+L51</f>
        <v>0</v>
      </c>
      <c r="M52" s="18">
        <f t="shared" si="34"/>
        <v>0</v>
      </c>
      <c r="N52" s="18">
        <f t="shared" si="28"/>
        <v>28927.798780489997</v>
      </c>
    </row>
    <row r="53" spans="1:14">
      <c r="A53" s="8" t="s">
        <v>32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8"/>
    </row>
    <row r="54" spans="1:14">
      <c r="A54" s="11" t="s">
        <v>16</v>
      </c>
      <c r="B54" s="12">
        <f>[1]январь!D57</f>
        <v>31262.76</v>
      </c>
      <c r="C54" s="12">
        <f>[1]февраль!$D57</f>
        <v>0</v>
      </c>
      <c r="D54" s="12">
        <f>[1]март!$D57</f>
        <v>0</v>
      </c>
      <c r="E54" s="12">
        <f>[1]апрель!D57</f>
        <v>0</v>
      </c>
      <c r="F54" s="12">
        <f>[1]май!D58</f>
        <v>0</v>
      </c>
      <c r="G54" s="12">
        <f>[1]июнь!D55</f>
        <v>0</v>
      </c>
      <c r="H54" s="12">
        <f>[1]июль!D48</f>
        <v>0</v>
      </c>
      <c r="I54" s="12">
        <f>[1]август!$D$48</f>
        <v>0</v>
      </c>
      <c r="J54" s="12">
        <f>[1]сентябрь!$D$48</f>
        <v>0</v>
      </c>
      <c r="K54" s="12">
        <f>[1]октябрь!$D$48</f>
        <v>0</v>
      </c>
      <c r="L54" s="12">
        <f>[1]ноябрь!$D$48</f>
        <v>0</v>
      </c>
      <c r="M54" s="12">
        <f>[1]декабрь!D48</f>
        <v>0</v>
      </c>
      <c r="N54" s="12">
        <f t="shared" ref="N54:N61" si="35">B54+C54+D54+E54+F54+G54+H54+I54+J54+K54+L54+M54</f>
        <v>31262.76</v>
      </c>
    </row>
    <row r="55" spans="1:14">
      <c r="A55" s="11" t="s">
        <v>17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>
        <f t="shared" si="35"/>
        <v>0</v>
      </c>
    </row>
    <row r="56" spans="1:14">
      <c r="A56" s="13" t="s">
        <v>18</v>
      </c>
      <c r="B56" s="14">
        <f t="shared" ref="B56" si="36">B54+B55</f>
        <v>31262.76</v>
      </c>
      <c r="C56" s="14">
        <f>C54+C55</f>
        <v>0</v>
      </c>
      <c r="D56" s="14">
        <f>D54+D55</f>
        <v>0</v>
      </c>
      <c r="E56" s="14">
        <f>E54+E55</f>
        <v>0</v>
      </c>
      <c r="F56" s="14">
        <f>F54+F55</f>
        <v>0</v>
      </c>
      <c r="G56" s="14">
        <f>G54+G55</f>
        <v>0</v>
      </c>
      <c r="H56" s="14">
        <f t="shared" ref="H56" si="37">H54+H55</f>
        <v>0</v>
      </c>
      <c r="I56" s="14">
        <f>I54+I55</f>
        <v>0</v>
      </c>
      <c r="J56" s="14">
        <f>J54+J55</f>
        <v>0</v>
      </c>
      <c r="K56" s="14">
        <f>K54+K55</f>
        <v>0</v>
      </c>
      <c r="L56" s="14">
        <f t="shared" ref="L56:M56" si="38">L54+L55</f>
        <v>0</v>
      </c>
      <c r="M56" s="14">
        <f t="shared" si="38"/>
        <v>0</v>
      </c>
      <c r="N56" s="14">
        <f t="shared" si="35"/>
        <v>31262.76</v>
      </c>
    </row>
    <row r="57" spans="1:14">
      <c r="A57" s="15" t="s">
        <v>19</v>
      </c>
      <c r="B57" s="16">
        <f>[1]январь!D60</f>
        <v>4352.5</v>
      </c>
      <c r="C57" s="16">
        <f>[1]февраль!$D60</f>
        <v>0</v>
      </c>
      <c r="D57" s="16">
        <f>[1]март!$D60</f>
        <v>0</v>
      </c>
      <c r="E57" s="16">
        <f>[1]апрель!D60</f>
        <v>0</v>
      </c>
      <c r="F57" s="16">
        <f>[1]май!D61</f>
        <v>0</v>
      </c>
      <c r="G57" s="16">
        <f>[1]июнь!D58</f>
        <v>-935.17</v>
      </c>
      <c r="H57" s="16">
        <f>[1]июль!D51</f>
        <v>0</v>
      </c>
      <c r="I57" s="16">
        <f>[1]август!$D$51</f>
        <v>0</v>
      </c>
      <c r="J57" s="16">
        <f>[1]сентябрь!$D$51</f>
        <v>0</v>
      </c>
      <c r="K57" s="16">
        <f>[1]октябрь!$D$51</f>
        <v>0</v>
      </c>
      <c r="L57" s="16">
        <f>[1]ноябрь!$D$51</f>
        <v>0</v>
      </c>
      <c r="M57" s="16">
        <f>[1]декабрь!D51</f>
        <v>0</v>
      </c>
      <c r="N57" s="12">
        <f t="shared" si="35"/>
        <v>3417.33</v>
      </c>
    </row>
    <row r="58" spans="1:14">
      <c r="A58" s="15" t="s">
        <v>20</v>
      </c>
      <c r="B58" s="16">
        <f>[1]январь!D59</f>
        <v>4800</v>
      </c>
      <c r="C58" s="16">
        <f>[1]февраль!$D59</f>
        <v>0</v>
      </c>
      <c r="D58" s="16">
        <f>[1]март!$D59</f>
        <v>0</v>
      </c>
      <c r="E58" s="16">
        <f>[1]апрель!D59</f>
        <v>0</v>
      </c>
      <c r="F58" s="16">
        <f>[1]май!D60</f>
        <v>0</v>
      </c>
      <c r="G58" s="16">
        <f>[1]июнь!D57</f>
        <v>0</v>
      </c>
      <c r="H58" s="16">
        <f>[1]июль!D50</f>
        <v>0</v>
      </c>
      <c r="I58" s="16">
        <f>[1]август!$D$50</f>
        <v>0</v>
      </c>
      <c r="J58" s="16">
        <f>[1]сентябрь!$D$50</f>
        <v>0</v>
      </c>
      <c r="K58" s="16">
        <f>[1]октябрь!$D$50</f>
        <v>0</v>
      </c>
      <c r="L58" s="16">
        <f>[1]ноябрь!$D$50</f>
        <v>0</v>
      </c>
      <c r="M58" s="16">
        <f>[1]декабрь!D50</f>
        <v>0</v>
      </c>
      <c r="N58" s="12">
        <f t="shared" si="35"/>
        <v>4800</v>
      </c>
    </row>
    <row r="59" spans="1:14">
      <c r="A59" s="15" t="s">
        <v>21</v>
      </c>
      <c r="B59" s="16">
        <f>[1]январь!D58</f>
        <v>791</v>
      </c>
      <c r="C59" s="16">
        <f>[1]февраль!$D58</f>
        <v>0</v>
      </c>
      <c r="D59" s="16">
        <f>[1]март!$D58</f>
        <v>0</v>
      </c>
      <c r="E59" s="16">
        <f>[1]апрель!D58</f>
        <v>0</v>
      </c>
      <c r="F59" s="16">
        <f>[1]май!D59</f>
        <v>0</v>
      </c>
      <c r="G59" s="16">
        <f>[1]июнь!D56</f>
        <v>0</v>
      </c>
      <c r="H59" s="16">
        <f>[1]июль!D49</f>
        <v>0</v>
      </c>
      <c r="I59" s="16">
        <f>[1]август!$D$49</f>
        <v>0</v>
      </c>
      <c r="J59" s="16">
        <f>[1]сентябрь!$D$49</f>
        <v>0</v>
      </c>
      <c r="K59" s="16">
        <f>[1]октябрь!$D$49</f>
        <v>0</v>
      </c>
      <c r="L59" s="16">
        <f>[1]ноябрь!$D$49</f>
        <v>0</v>
      </c>
      <c r="M59" s="16">
        <f>[1]декабрь!D49</f>
        <v>0</v>
      </c>
      <c r="N59" s="12">
        <f t="shared" si="35"/>
        <v>791</v>
      </c>
    </row>
    <row r="60" spans="1:14">
      <c r="A60" s="15" t="s">
        <v>22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2">
        <f t="shared" si="35"/>
        <v>0</v>
      </c>
    </row>
    <row r="61" spans="1:14">
      <c r="A61" s="17" t="s">
        <v>33</v>
      </c>
      <c r="B61" s="18">
        <f t="shared" ref="B61" si="39">B56+B57+B58+B59+B60</f>
        <v>41206.259999999995</v>
      </c>
      <c r="C61" s="18">
        <f t="shared" ref="C61:K61" si="40">C56+C57+C58+C59+C60</f>
        <v>0</v>
      </c>
      <c r="D61" s="18">
        <f t="shared" si="40"/>
        <v>0</v>
      </c>
      <c r="E61" s="18">
        <f t="shared" si="40"/>
        <v>0</v>
      </c>
      <c r="F61" s="18">
        <f t="shared" si="40"/>
        <v>0</v>
      </c>
      <c r="G61" s="18">
        <f t="shared" si="40"/>
        <v>-935.17</v>
      </c>
      <c r="H61" s="18">
        <f t="shared" si="40"/>
        <v>0</v>
      </c>
      <c r="I61" s="18">
        <f t="shared" si="40"/>
        <v>0</v>
      </c>
      <c r="J61" s="18">
        <f t="shared" si="40"/>
        <v>0</v>
      </c>
      <c r="K61" s="18">
        <f t="shared" si="40"/>
        <v>0</v>
      </c>
      <c r="L61" s="18">
        <f t="shared" ref="L61:M61" si="41">L56+L57+L58+L59+L60</f>
        <v>0</v>
      </c>
      <c r="M61" s="18">
        <f t="shared" si="41"/>
        <v>0</v>
      </c>
      <c r="N61" s="18">
        <f t="shared" si="35"/>
        <v>40271.089999999997</v>
      </c>
    </row>
    <row r="62" spans="1:14">
      <c r="A62" s="8" t="s">
        <v>34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8"/>
    </row>
    <row r="63" spans="1:14">
      <c r="A63" s="11" t="s">
        <v>16</v>
      </c>
      <c r="B63" s="12">
        <f>[1]январь!D16</f>
        <v>55036.93</v>
      </c>
      <c r="C63" s="12">
        <f>[1]февраль!$D16</f>
        <v>0</v>
      </c>
      <c r="D63" s="12">
        <f>[1]март!$D16</f>
        <v>0</v>
      </c>
      <c r="E63" s="12">
        <f>[1]апрель!D16</f>
        <v>0</v>
      </c>
      <c r="F63" s="12">
        <f>[1]май!D17</f>
        <v>0</v>
      </c>
      <c r="G63" s="12">
        <f>[1]июнь!D14</f>
        <v>-3202.44866667</v>
      </c>
      <c r="H63" s="12">
        <f>[1]июль!D13</f>
        <v>0</v>
      </c>
      <c r="I63" s="12">
        <f>[1]август!$D$13</f>
        <v>0</v>
      </c>
      <c r="J63" s="12">
        <f>[1]сентябрь!$D$13</f>
        <v>0</v>
      </c>
      <c r="K63" s="12">
        <f>[1]октябрь!$D$13</f>
        <v>0</v>
      </c>
      <c r="L63" s="12">
        <f>[1]ноябрь!$D$13</f>
        <v>0</v>
      </c>
      <c r="M63" s="12">
        <f>[1]декабрь!D13</f>
        <v>0</v>
      </c>
      <c r="N63" s="12">
        <f t="shared" ref="N63:N70" si="42">B63+C63+D63+E63+F63+G63+H63+I63+J63+K63+L63+M63</f>
        <v>51834.481333329997</v>
      </c>
    </row>
    <row r="64" spans="1:14">
      <c r="A64" s="11" t="s">
        <v>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>
        <f t="shared" si="42"/>
        <v>0</v>
      </c>
    </row>
    <row r="65" spans="1:14">
      <c r="A65" s="13" t="s">
        <v>18</v>
      </c>
      <c r="B65" s="14">
        <f t="shared" ref="B65" si="43">B63+B64</f>
        <v>55036.93</v>
      </c>
      <c r="C65" s="14">
        <f>C63+C64</f>
        <v>0</v>
      </c>
      <c r="D65" s="14">
        <f>D63+D64</f>
        <v>0</v>
      </c>
      <c r="E65" s="14">
        <f>E63+E64</f>
        <v>0</v>
      </c>
      <c r="F65" s="14">
        <f>F63+F64</f>
        <v>0</v>
      </c>
      <c r="G65" s="14">
        <f>G63+G64</f>
        <v>-3202.44866667</v>
      </c>
      <c r="H65" s="14">
        <f t="shared" ref="H65" si="44">H63+H64</f>
        <v>0</v>
      </c>
      <c r="I65" s="14">
        <f>I63+I64</f>
        <v>0</v>
      </c>
      <c r="J65" s="14">
        <f>J63+J64</f>
        <v>0</v>
      </c>
      <c r="K65" s="14">
        <f>K63+K64</f>
        <v>0</v>
      </c>
      <c r="L65" s="14">
        <f t="shared" ref="L65:M65" si="45">L63+L64</f>
        <v>0</v>
      </c>
      <c r="M65" s="14">
        <f t="shared" si="45"/>
        <v>0</v>
      </c>
      <c r="N65" s="14">
        <f t="shared" si="42"/>
        <v>51834.481333329997</v>
      </c>
    </row>
    <row r="66" spans="1:14">
      <c r="A66" s="15" t="s">
        <v>19</v>
      </c>
      <c r="B66" s="16">
        <f>[1]январь!D20</f>
        <v>13038.56</v>
      </c>
      <c r="C66" s="16">
        <f>[1]февраль!$D20</f>
        <v>0</v>
      </c>
      <c r="D66" s="16">
        <f>[1]март!$D20</f>
        <v>0</v>
      </c>
      <c r="E66" s="16">
        <f>[1]апрель!D20</f>
        <v>0</v>
      </c>
      <c r="F66" s="16">
        <f>[1]май!D21</f>
        <v>0</v>
      </c>
      <c r="G66" s="20">
        <f>[1]июнь!D18</f>
        <v>-4050.94</v>
      </c>
      <c r="H66" s="16">
        <f>[1]июль!D17</f>
        <v>0</v>
      </c>
      <c r="I66" s="16">
        <f>[1]август!$D$17</f>
        <v>0</v>
      </c>
      <c r="J66" s="16">
        <f>[1]сентябрь!$D$17</f>
        <v>0</v>
      </c>
      <c r="K66" s="16">
        <f>[1]октябрь!$D$17</f>
        <v>0</v>
      </c>
      <c r="L66" s="16">
        <f>[1]ноябрь!$D$17</f>
        <v>0</v>
      </c>
      <c r="M66" s="16">
        <f>[1]декабрь!D17</f>
        <v>0</v>
      </c>
      <c r="N66" s="12">
        <f t="shared" si="42"/>
        <v>8987.619999999999</v>
      </c>
    </row>
    <row r="67" spans="1:14">
      <c r="A67" s="15" t="s">
        <v>20</v>
      </c>
      <c r="B67" s="16">
        <f>[1]январь!D18</f>
        <v>540</v>
      </c>
      <c r="C67" s="16">
        <f>[1]февраль!$D18</f>
        <v>0</v>
      </c>
      <c r="D67" s="16">
        <f>[1]март!$D18</f>
        <v>0</v>
      </c>
      <c r="E67" s="16">
        <f>[1]апрель!D18</f>
        <v>0</v>
      </c>
      <c r="F67" s="16">
        <f>[1]май!D19</f>
        <v>0</v>
      </c>
      <c r="G67" s="16">
        <f>[1]июнь!D16</f>
        <v>0</v>
      </c>
      <c r="H67" s="16">
        <f>[1]июль!D15</f>
        <v>0</v>
      </c>
      <c r="I67" s="16">
        <f>[1]август!$D$15</f>
        <v>0</v>
      </c>
      <c r="J67" s="16">
        <f>[1]сентябрь!$D$15</f>
        <v>0</v>
      </c>
      <c r="K67" s="16">
        <f>[1]октябрь!$D$15</f>
        <v>0</v>
      </c>
      <c r="L67" s="16">
        <f>[1]ноябрь!$D$15</f>
        <v>0</v>
      </c>
      <c r="M67" s="16">
        <f>[1]декабрь!D15</f>
        <v>0</v>
      </c>
      <c r="N67" s="12">
        <f t="shared" si="42"/>
        <v>540</v>
      </c>
    </row>
    <row r="68" spans="1:14">
      <c r="A68" s="15" t="s">
        <v>21</v>
      </c>
      <c r="B68" s="16">
        <f>[1]январь!D17</f>
        <v>3060</v>
      </c>
      <c r="C68" s="16">
        <f>[1]февраль!$D17</f>
        <v>0</v>
      </c>
      <c r="D68" s="16">
        <f>[1]март!$D17</f>
        <v>0</v>
      </c>
      <c r="E68" s="16">
        <f>[1]апрель!D17</f>
        <v>0</v>
      </c>
      <c r="F68" s="16">
        <f>[1]май!D18</f>
        <v>0</v>
      </c>
      <c r="G68" s="16">
        <f>[1]июнь!D15</f>
        <v>0</v>
      </c>
      <c r="H68" s="16">
        <f>[1]июль!D14</f>
        <v>0</v>
      </c>
      <c r="I68" s="16">
        <f>[1]август!$D$14</f>
        <v>0</v>
      </c>
      <c r="J68" s="16">
        <f>[1]сентябрь!$D$14</f>
        <v>0</v>
      </c>
      <c r="K68" s="16">
        <f>[1]октябрь!$D$14</f>
        <v>0</v>
      </c>
      <c r="L68" s="16">
        <f>[1]ноябрь!$D$14</f>
        <v>0</v>
      </c>
      <c r="M68" s="16">
        <f>[1]декабрь!D14</f>
        <v>0</v>
      </c>
      <c r="N68" s="12">
        <f t="shared" si="42"/>
        <v>3060</v>
      </c>
    </row>
    <row r="69" spans="1:14">
      <c r="A69" s="15" t="s">
        <v>22</v>
      </c>
      <c r="B69" s="16">
        <f>[1]январь!D19</f>
        <v>25026</v>
      </c>
      <c r="C69" s="16">
        <f>[1]февраль!$D19</f>
        <v>0</v>
      </c>
      <c r="D69" s="16">
        <f>[1]март!$D19</f>
        <v>0</v>
      </c>
      <c r="E69" s="16">
        <f>[1]апрель!D19</f>
        <v>0</v>
      </c>
      <c r="F69" s="16">
        <f>[1]май!D20</f>
        <v>0</v>
      </c>
      <c r="G69" s="16">
        <f>[1]июнь!D17</f>
        <v>0</v>
      </c>
      <c r="H69" s="16">
        <f>[1]июль!D16</f>
        <v>0</v>
      </c>
      <c r="I69" s="16">
        <f>[1]август!$D$16</f>
        <v>0</v>
      </c>
      <c r="J69" s="16">
        <f>[1]сентябрь!$D$16</f>
        <v>0</v>
      </c>
      <c r="K69" s="16">
        <f>[1]октябрь!$D$16</f>
        <v>0</v>
      </c>
      <c r="L69" s="16">
        <f>[1]ноябрь!$D$16</f>
        <v>0</v>
      </c>
      <c r="M69" s="16">
        <f>[1]декабрь!D16</f>
        <v>0</v>
      </c>
      <c r="N69" s="12">
        <f t="shared" si="42"/>
        <v>25026</v>
      </c>
    </row>
    <row r="70" spans="1:14">
      <c r="A70" s="17" t="s">
        <v>35</v>
      </c>
      <c r="B70" s="18">
        <f t="shared" ref="B70" si="46">B65+B66+B67+B68+B69</f>
        <v>96701.49</v>
      </c>
      <c r="C70" s="18">
        <f t="shared" ref="C70:K70" si="47">C65+C66+C67+C68+C69</f>
        <v>0</v>
      </c>
      <c r="D70" s="18">
        <f t="shared" si="47"/>
        <v>0</v>
      </c>
      <c r="E70" s="18">
        <f t="shared" si="47"/>
        <v>0</v>
      </c>
      <c r="F70" s="18">
        <f t="shared" si="47"/>
        <v>0</v>
      </c>
      <c r="G70" s="18">
        <f t="shared" si="47"/>
        <v>-7253.38866667</v>
      </c>
      <c r="H70" s="18">
        <f t="shared" si="47"/>
        <v>0</v>
      </c>
      <c r="I70" s="18">
        <f t="shared" si="47"/>
        <v>0</v>
      </c>
      <c r="J70" s="18">
        <f t="shared" si="47"/>
        <v>0</v>
      </c>
      <c r="K70" s="18">
        <f t="shared" si="47"/>
        <v>0</v>
      </c>
      <c r="L70" s="18">
        <f t="shared" ref="L70:M70" si="48">L65+L66+L67+L68+L69</f>
        <v>0</v>
      </c>
      <c r="M70" s="18">
        <f t="shared" si="48"/>
        <v>0</v>
      </c>
      <c r="N70" s="18">
        <f t="shared" si="42"/>
        <v>89448.101333330007</v>
      </c>
    </row>
    <row r="71" spans="1:14">
      <c r="A71" s="8" t="s">
        <v>36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8"/>
    </row>
    <row r="72" spans="1:14">
      <c r="A72" s="11" t="s">
        <v>16</v>
      </c>
      <c r="B72" s="12">
        <f>[1]январь!D23</f>
        <v>696004</v>
      </c>
      <c r="C72" s="12">
        <f>[1]февраль!$D23</f>
        <v>667661.03</v>
      </c>
      <c r="D72" s="12">
        <f>[1]март!$D23</f>
        <v>477615.91</v>
      </c>
      <c r="E72" s="12">
        <f>[1]апрель!D23</f>
        <v>476732.06</v>
      </c>
      <c r="F72" s="12">
        <f>[1]май!D24</f>
        <v>425595.29</v>
      </c>
      <c r="G72" s="12">
        <f>[1]июнь!D21</f>
        <v>431731.66</v>
      </c>
      <c r="H72" s="12">
        <f>[1]июль!D19</f>
        <v>385206.75</v>
      </c>
      <c r="I72" s="12">
        <f>[1]август!$D$19</f>
        <v>421368.26</v>
      </c>
      <c r="J72" s="12">
        <f>[1]сентябрь!$D$19</f>
        <v>415542.76</v>
      </c>
      <c r="K72" s="12">
        <f>[1]октябрь!$D$19</f>
        <v>428354.06910000002</v>
      </c>
      <c r="L72" s="12">
        <f>[1]ноябрь!$D$19</f>
        <v>526059.17000000004</v>
      </c>
      <c r="M72" s="12">
        <f>[1]декабрь!D19</f>
        <v>672933.06</v>
      </c>
      <c r="N72" s="12">
        <f t="shared" ref="N72:N79" si="49">B72+C72+D72+E72+F72+G72+H72+I72+J72+K72+L72+M72</f>
        <v>6024804.0190999992</v>
      </c>
    </row>
    <row r="73" spans="1:14">
      <c r="A73" s="11" t="s">
        <v>17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>
        <f t="shared" si="49"/>
        <v>0</v>
      </c>
    </row>
    <row r="74" spans="1:14">
      <c r="A74" s="13" t="s">
        <v>18</v>
      </c>
      <c r="B74" s="14">
        <f t="shared" ref="B74" si="50">B72+B73</f>
        <v>696004</v>
      </c>
      <c r="C74" s="14">
        <f>C72+C73</f>
        <v>667661.03</v>
      </c>
      <c r="D74" s="14">
        <f>D72+D73</f>
        <v>477615.91</v>
      </c>
      <c r="E74" s="14">
        <f>E72+E73</f>
        <v>476732.06</v>
      </c>
      <c r="F74" s="14">
        <f>F72+F73</f>
        <v>425595.29</v>
      </c>
      <c r="G74" s="14">
        <f>G72+G73</f>
        <v>431731.66</v>
      </c>
      <c r="H74" s="14">
        <f t="shared" ref="H74" si="51">H72+H73</f>
        <v>385206.75</v>
      </c>
      <c r="I74" s="14">
        <f>I72+I73</f>
        <v>421368.26</v>
      </c>
      <c r="J74" s="14">
        <f>J72+J73</f>
        <v>415542.76</v>
      </c>
      <c r="K74" s="14">
        <f>K72+K73</f>
        <v>428354.06910000002</v>
      </c>
      <c r="L74" s="14">
        <f t="shared" ref="L74:M74" si="52">L72+L73</f>
        <v>526059.17000000004</v>
      </c>
      <c r="M74" s="14">
        <f t="shared" si="52"/>
        <v>672933.06</v>
      </c>
      <c r="N74" s="14">
        <f t="shared" si="49"/>
        <v>6024804.0190999992</v>
      </c>
    </row>
    <row r="75" spans="1:14">
      <c r="A75" s="15" t="s">
        <v>19</v>
      </c>
      <c r="B75" s="16">
        <f>[1]январь!D27</f>
        <v>95283.576799999995</v>
      </c>
      <c r="C75" s="16">
        <f>[1]февраль!$D27</f>
        <v>96399.103000000003</v>
      </c>
      <c r="D75" s="16">
        <f>[1]март!$D27</f>
        <v>79271.345000000001</v>
      </c>
      <c r="E75" s="16">
        <f>[1]апрель!D27</f>
        <v>85148.267999999996</v>
      </c>
      <c r="F75" s="16">
        <f>[1]май!D28</f>
        <v>73323.48</v>
      </c>
      <c r="G75" s="20">
        <f>[1]июнь!D25</f>
        <v>67683.95</v>
      </c>
      <c r="H75" s="16">
        <f>[1]июль!D23</f>
        <v>62916.006999999998</v>
      </c>
      <c r="I75" s="16">
        <f>[1]август!$D$23</f>
        <v>72908.820000000007</v>
      </c>
      <c r="J75" s="16">
        <f>[1]сентябрь!$D$23</f>
        <v>72021.11</v>
      </c>
      <c r="K75" s="16">
        <f>[1]октябрь!$D$23</f>
        <v>85669.69</v>
      </c>
      <c r="L75" s="16">
        <f>[1]ноябрь!$D$23</f>
        <v>105418.98</v>
      </c>
      <c r="M75" s="16">
        <f>[1]декабрь!D23</f>
        <v>109547.132</v>
      </c>
      <c r="N75" s="12">
        <f t="shared" si="49"/>
        <v>1005591.4617999999</v>
      </c>
    </row>
    <row r="76" spans="1:14">
      <c r="A76" s="15" t="s">
        <v>20</v>
      </c>
      <c r="B76" s="16">
        <f>[1]январь!D25</f>
        <v>20459.330000000002</v>
      </c>
      <c r="C76" s="16">
        <f>[1]февраль!$D25</f>
        <v>19469</v>
      </c>
      <c r="D76" s="16">
        <f>[1]март!$D25</f>
        <v>14176.136</v>
      </c>
      <c r="E76" s="16">
        <f>[1]апрель!D25</f>
        <v>12758</v>
      </c>
      <c r="F76" s="16">
        <f>[1]май!D26</f>
        <v>11262</v>
      </c>
      <c r="G76" s="16">
        <f>[1]июнь!D23</f>
        <v>11446</v>
      </c>
      <c r="H76" s="16">
        <f>[1]июль!D21</f>
        <v>6301</v>
      </c>
      <c r="I76" s="16">
        <f>[1]август!$D$21</f>
        <v>5753</v>
      </c>
      <c r="J76" s="16">
        <f>[1]сентябрь!$D$21</f>
        <v>6440</v>
      </c>
      <c r="K76" s="16">
        <f>[1]октябрь!$D$21</f>
        <v>11393</v>
      </c>
      <c r="L76" s="16">
        <f>[1]ноябрь!$D$21</f>
        <v>16180</v>
      </c>
      <c r="M76" s="16">
        <f>[1]декабрь!D21</f>
        <v>25902.8105</v>
      </c>
      <c r="N76" s="12">
        <f t="shared" si="49"/>
        <v>161540.27650000001</v>
      </c>
    </row>
    <row r="77" spans="1:14">
      <c r="A77" s="15" t="s">
        <v>21</v>
      </c>
      <c r="B77" s="16">
        <f>[1]январь!D24</f>
        <v>19999.969799999999</v>
      </c>
      <c r="C77" s="16">
        <f>[1]февраль!$D24</f>
        <v>20371.3</v>
      </c>
      <c r="D77" s="16">
        <f>[1]март!$D24</f>
        <v>17121.599999999999</v>
      </c>
      <c r="E77" s="16">
        <f>[1]апрель!D24</f>
        <v>17938.3</v>
      </c>
      <c r="F77" s="16">
        <f>[1]май!D25</f>
        <v>16666.099999999999</v>
      </c>
      <c r="G77" s="16">
        <f>[1]июнь!D22</f>
        <v>16092.5</v>
      </c>
      <c r="H77" s="16">
        <f>[1]июль!D20</f>
        <v>18221</v>
      </c>
      <c r="I77" s="16">
        <f>[1]август!$D$20</f>
        <v>15685.8</v>
      </c>
      <c r="J77" s="16">
        <f>[1]сентябрь!$D$20</f>
        <v>16737.8</v>
      </c>
      <c r="K77" s="16">
        <f>[1]октябрь!$D$20</f>
        <v>18753.900000000001</v>
      </c>
      <c r="L77" s="16">
        <f>[1]ноябрь!$D$20</f>
        <v>18810.7493999</v>
      </c>
      <c r="M77" s="16">
        <f>[1]декабрь!D20</f>
        <v>21529.4719</v>
      </c>
      <c r="N77" s="12">
        <f t="shared" si="49"/>
        <v>217928.49109989995</v>
      </c>
    </row>
    <row r="78" spans="1:14">
      <c r="A78" s="15" t="s">
        <v>22</v>
      </c>
      <c r="B78" s="16">
        <f>[1]январь!D26</f>
        <v>18755.254000000001</v>
      </c>
      <c r="C78" s="16">
        <f>[1]февраль!$D26</f>
        <v>17272</v>
      </c>
      <c r="D78" s="16">
        <f>[1]март!$D26</f>
        <v>12819.27</v>
      </c>
      <c r="E78" s="16">
        <f>[1]апрель!D26</f>
        <v>12583.15</v>
      </c>
      <c r="F78" s="16">
        <f>[1]май!D27</f>
        <v>11500.63</v>
      </c>
      <c r="G78" s="16">
        <f>[1]июнь!D24</f>
        <v>12571.68</v>
      </c>
      <c r="H78" s="16">
        <f>[1]июль!D22</f>
        <v>9253.52</v>
      </c>
      <c r="I78" s="16">
        <f>[1]август!$D$22</f>
        <v>9752.75</v>
      </c>
      <c r="J78" s="16">
        <f>[1]сентябрь!$D$22</f>
        <v>9100.5300000000007</v>
      </c>
      <c r="K78" s="16">
        <f>[1]октябрь!$D$22</f>
        <v>14238.47</v>
      </c>
      <c r="L78" s="16">
        <f>[1]ноябрь!$D$22</f>
        <v>17632</v>
      </c>
      <c r="M78" s="16">
        <f>[1]декабрь!D22</f>
        <v>34404.507400000002</v>
      </c>
      <c r="N78" s="12">
        <f t="shared" si="49"/>
        <v>179883.76140000002</v>
      </c>
    </row>
    <row r="79" spans="1:14">
      <c r="A79" s="17" t="s">
        <v>37</v>
      </c>
      <c r="B79" s="18">
        <f t="shared" ref="B79" si="53">B74+B75+B76+B77+B78</f>
        <v>850502.13059999992</v>
      </c>
      <c r="C79" s="18">
        <f t="shared" ref="C79:K79" si="54">C74+C75+C76+C77+C78</f>
        <v>821172.43300000008</v>
      </c>
      <c r="D79" s="18">
        <f t="shared" si="54"/>
        <v>601004.26100000006</v>
      </c>
      <c r="E79" s="18">
        <f t="shared" si="54"/>
        <v>605159.77800000005</v>
      </c>
      <c r="F79" s="18">
        <f t="shared" si="54"/>
        <v>538347.5</v>
      </c>
      <c r="G79" s="18">
        <f t="shared" si="54"/>
        <v>539525.79</v>
      </c>
      <c r="H79" s="18">
        <f t="shared" si="54"/>
        <v>481898.277</v>
      </c>
      <c r="I79" s="18">
        <f t="shared" si="54"/>
        <v>525468.63</v>
      </c>
      <c r="J79" s="18">
        <f t="shared" si="54"/>
        <v>519842.2</v>
      </c>
      <c r="K79" s="18">
        <f t="shared" si="54"/>
        <v>558409.12910000002</v>
      </c>
      <c r="L79" s="18">
        <f t="shared" ref="L79:M79" si="55">L74+L75+L76+L77+L78</f>
        <v>684100.89939989999</v>
      </c>
      <c r="M79" s="18">
        <f t="shared" si="55"/>
        <v>864316.98180000007</v>
      </c>
      <c r="N79" s="18">
        <f t="shared" si="49"/>
        <v>7589748.0098998994</v>
      </c>
    </row>
    <row r="80" spans="1:14">
      <c r="A80" s="8" t="s">
        <v>38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8"/>
    </row>
    <row r="81" spans="1:14">
      <c r="A81" s="11" t="s">
        <v>16</v>
      </c>
      <c r="B81" s="12">
        <f>[1]январь!D69</f>
        <v>30999</v>
      </c>
      <c r="C81" s="12">
        <f>[1]февраль!$D69</f>
        <v>32265</v>
      </c>
      <c r="D81" s="12">
        <f>[1]март!$D69</f>
        <v>28778</v>
      </c>
      <c r="E81" s="12">
        <f>[1]апрель!D69</f>
        <v>31573</v>
      </c>
      <c r="F81" s="12">
        <f>[1]май!D70</f>
        <v>31758</v>
      </c>
      <c r="G81" s="12">
        <f>[1]июнь!D67</f>
        <v>43429</v>
      </c>
      <c r="H81" s="12">
        <f>[1]июль!D58</f>
        <v>47533</v>
      </c>
      <c r="I81" s="12">
        <f>[1]август!$D$58</f>
        <v>45652</v>
      </c>
      <c r="J81" s="12">
        <f>[1]сентябрь!$D$58</f>
        <v>42126</v>
      </c>
      <c r="K81" s="12">
        <f>[1]октябрь!$D$58</f>
        <v>40062.400000000001</v>
      </c>
      <c r="L81" s="12">
        <f>[1]ноябрь!$D$58</f>
        <v>42919</v>
      </c>
      <c r="M81" s="12">
        <f>[1]декабрь!D58</f>
        <v>36056</v>
      </c>
      <c r="N81" s="12">
        <f t="shared" ref="N81:N88" si="56">B81+C81+D81+E81+F81+G81+H81+I81+J81+K81+L81+M81</f>
        <v>453150.4</v>
      </c>
    </row>
    <row r="82" spans="1:14">
      <c r="A82" s="11" t="s">
        <v>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>
        <f t="shared" si="56"/>
        <v>0</v>
      </c>
    </row>
    <row r="83" spans="1:14">
      <c r="A83" s="13" t="s">
        <v>18</v>
      </c>
      <c r="B83" s="14">
        <f t="shared" ref="B83" si="57">B81+B82</f>
        <v>30999</v>
      </c>
      <c r="C83" s="14">
        <f>C81+C82</f>
        <v>32265</v>
      </c>
      <c r="D83" s="14">
        <f>D81+D82</f>
        <v>28778</v>
      </c>
      <c r="E83" s="14">
        <f>E81+E82</f>
        <v>31573</v>
      </c>
      <c r="F83" s="14">
        <f>F81+F82</f>
        <v>31758</v>
      </c>
      <c r="G83" s="14">
        <f>G81+G82</f>
        <v>43429</v>
      </c>
      <c r="H83" s="14">
        <f t="shared" ref="H83" si="58">H81+H82</f>
        <v>47533</v>
      </c>
      <c r="I83" s="14">
        <f>I81+I82</f>
        <v>45652</v>
      </c>
      <c r="J83" s="14">
        <f>J81+J82</f>
        <v>42126</v>
      </c>
      <c r="K83" s="14">
        <f>K81+K82</f>
        <v>40062.400000000001</v>
      </c>
      <c r="L83" s="14">
        <f t="shared" ref="L83:M83" si="59">L81+L82</f>
        <v>42919</v>
      </c>
      <c r="M83" s="14">
        <f t="shared" si="59"/>
        <v>36056</v>
      </c>
      <c r="N83" s="14">
        <f t="shared" si="56"/>
        <v>453150.4</v>
      </c>
    </row>
    <row r="84" spans="1:14">
      <c r="A84" s="15" t="s">
        <v>19</v>
      </c>
      <c r="B84" s="16">
        <f>[1]январь!D72</f>
        <v>3358</v>
      </c>
      <c r="C84" s="16">
        <f>[1]февраль!$D72</f>
        <v>3715</v>
      </c>
      <c r="D84" s="16">
        <f>[1]март!$D72</f>
        <v>3624</v>
      </c>
      <c r="E84" s="16">
        <f>[1]апрель!D72</f>
        <v>3598</v>
      </c>
      <c r="F84" s="16">
        <f>[1]май!D73</f>
        <v>3573</v>
      </c>
      <c r="G84" s="16">
        <f>[1]июнь!D70</f>
        <v>3712</v>
      </c>
      <c r="H84" s="16">
        <f>[1]июль!D61</f>
        <v>3731</v>
      </c>
      <c r="I84" s="16">
        <f>[1]август!$D$61</f>
        <v>3999</v>
      </c>
      <c r="J84" s="16">
        <f>[1]сентябрь!$D$61</f>
        <v>3714</v>
      </c>
      <c r="K84" s="16">
        <f>[1]октябрь!$D$61</f>
        <v>3003</v>
      </c>
      <c r="L84" s="16">
        <f>[1]ноябрь!$D$61</f>
        <v>2899</v>
      </c>
      <c r="M84" s="16">
        <f>[1]декабрь!D61</f>
        <v>2541</v>
      </c>
      <c r="N84" s="12">
        <f t="shared" si="56"/>
        <v>41467</v>
      </c>
    </row>
    <row r="85" spans="1:14">
      <c r="A85" s="15" t="s">
        <v>20</v>
      </c>
      <c r="B85" s="16">
        <f>[1]январь!D71</f>
        <v>13</v>
      </c>
      <c r="C85" s="16">
        <f>[1]февраль!$D71</f>
        <v>5</v>
      </c>
      <c r="D85" s="16">
        <f>[1]март!$D71</f>
        <v>15</v>
      </c>
      <c r="E85" s="16">
        <f>[1]апрель!D71</f>
        <v>18</v>
      </c>
      <c r="F85" s="16">
        <f>[1]май!D72</f>
        <v>10</v>
      </c>
      <c r="G85" s="16">
        <f>[1]июнь!D69</f>
        <v>16</v>
      </c>
      <c r="H85" s="16">
        <f>[1]июль!D60</f>
        <v>10</v>
      </c>
      <c r="I85" s="16">
        <f>[1]август!$D$60</f>
        <v>12</v>
      </c>
      <c r="J85" s="16">
        <f>[1]сентябрь!$D$60</f>
        <v>15</v>
      </c>
      <c r="K85" s="16">
        <f>[1]октябрь!$D$60</f>
        <v>8</v>
      </c>
      <c r="L85" s="16">
        <f>[1]ноябрь!$D$60</f>
        <v>20</v>
      </c>
      <c r="M85" s="16">
        <f>[1]декабрь!D60</f>
        <v>20</v>
      </c>
      <c r="N85" s="12">
        <f t="shared" si="56"/>
        <v>162</v>
      </c>
    </row>
    <row r="86" spans="1:14">
      <c r="A86" s="15" t="s">
        <v>21</v>
      </c>
      <c r="B86" s="16">
        <f>[1]январь!D70</f>
        <v>620</v>
      </c>
      <c r="C86" s="16">
        <f>[1]февраль!$D70</f>
        <v>782</v>
      </c>
      <c r="D86" s="16">
        <f>[1]март!$D70</f>
        <v>592</v>
      </c>
      <c r="E86" s="16">
        <f>[1]апрель!D70</f>
        <v>611</v>
      </c>
      <c r="F86" s="16">
        <f>[1]май!D71</f>
        <v>548</v>
      </c>
      <c r="G86" s="16">
        <f>[1]июнь!D68</f>
        <v>768</v>
      </c>
      <c r="H86" s="16">
        <f>[1]июль!D59</f>
        <v>240</v>
      </c>
      <c r="I86" s="16">
        <f>[1]август!$D$59</f>
        <v>300</v>
      </c>
      <c r="J86" s="16">
        <f>[1]сентябрь!$D$59</f>
        <v>569</v>
      </c>
      <c r="K86" s="16">
        <f>[1]октябрь!$D$59</f>
        <v>684.99959999999999</v>
      </c>
      <c r="L86" s="16">
        <f>[1]ноябрь!$D$59</f>
        <v>713</v>
      </c>
      <c r="M86" s="16">
        <f>[1]декабрь!D59</f>
        <v>822</v>
      </c>
      <c r="N86" s="12">
        <f t="shared" si="56"/>
        <v>7249.9996000000001</v>
      </c>
    </row>
    <row r="87" spans="1:14">
      <c r="A87" s="15" t="s">
        <v>22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2">
        <f t="shared" si="56"/>
        <v>0</v>
      </c>
    </row>
    <row r="88" spans="1:14">
      <c r="A88" s="17" t="s">
        <v>39</v>
      </c>
      <c r="B88" s="18">
        <f t="shared" ref="B88" si="60">B83+B84+B85+B86+B87</f>
        <v>34990</v>
      </c>
      <c r="C88" s="18">
        <f t="shared" ref="C88:K88" si="61">C83+C84+C85+C86+C87</f>
        <v>36767</v>
      </c>
      <c r="D88" s="18">
        <f t="shared" si="61"/>
        <v>33009</v>
      </c>
      <c r="E88" s="18">
        <f t="shared" si="61"/>
        <v>35800</v>
      </c>
      <c r="F88" s="18">
        <f t="shared" si="61"/>
        <v>35889</v>
      </c>
      <c r="G88" s="18">
        <f t="shared" si="61"/>
        <v>47925</v>
      </c>
      <c r="H88" s="18">
        <f t="shared" si="61"/>
        <v>51514</v>
      </c>
      <c r="I88" s="18">
        <f t="shared" si="61"/>
        <v>49963</v>
      </c>
      <c r="J88" s="18">
        <f t="shared" si="61"/>
        <v>46424</v>
      </c>
      <c r="K88" s="18">
        <f t="shared" si="61"/>
        <v>43758.399600000004</v>
      </c>
      <c r="L88" s="18">
        <f t="shared" ref="L88:M88" si="62">L83+L84+L85+L86+L87</f>
        <v>46551</v>
      </c>
      <c r="M88" s="18">
        <f t="shared" si="62"/>
        <v>39439</v>
      </c>
      <c r="N88" s="18">
        <f t="shared" si="56"/>
        <v>502029.3996</v>
      </c>
    </row>
    <row r="89" spans="1:14">
      <c r="A89" s="8" t="s">
        <v>43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4">
      <c r="A90" s="21" t="s">
        <v>16</v>
      </c>
      <c r="B90" s="12">
        <f>B9+B18+B27+B36+B45+B54+B63+B72+B81</f>
        <v>1084751.3999999999</v>
      </c>
      <c r="C90" s="12">
        <f t="shared" ref="C90:M90" si="63">C9+C18+C27+C36+C45+C54+C63+C72+C81</f>
        <v>916713.43</v>
      </c>
      <c r="D90" s="12">
        <f t="shared" si="63"/>
        <v>670784.91200000001</v>
      </c>
      <c r="E90" s="12">
        <f t="shared" si="63"/>
        <v>685220.25099999993</v>
      </c>
      <c r="F90" s="12">
        <f t="shared" si="63"/>
        <v>626690.96</v>
      </c>
      <c r="G90" s="12">
        <f t="shared" si="63"/>
        <v>653469.20011381991</v>
      </c>
      <c r="H90" s="12">
        <f t="shared" si="63"/>
        <v>622638.94999999995</v>
      </c>
      <c r="I90" s="12">
        <f t="shared" si="63"/>
        <v>674051.02</v>
      </c>
      <c r="J90" s="12">
        <f t="shared" si="63"/>
        <v>661083.41999999993</v>
      </c>
      <c r="K90" s="12">
        <f t="shared" si="63"/>
        <v>660152.65910000005</v>
      </c>
      <c r="L90" s="12">
        <f t="shared" si="63"/>
        <v>762646.64</v>
      </c>
      <c r="M90" s="12">
        <f t="shared" si="63"/>
        <v>930027.55</v>
      </c>
      <c r="N90" s="12">
        <f>N9+N18+N27+N36+N45+N54+N63+N72+N81</f>
        <v>8948230.3922138195</v>
      </c>
    </row>
    <row r="91" spans="1:14">
      <c r="A91" s="11" t="s">
        <v>17</v>
      </c>
      <c r="B91" s="12">
        <f t="shared" ref="B91:N97" si="64">B10+B19+B28+B37+B46+B55+B64+B73+B82</f>
        <v>0</v>
      </c>
      <c r="C91" s="12">
        <f t="shared" si="64"/>
        <v>0</v>
      </c>
      <c r="D91" s="12">
        <f t="shared" si="64"/>
        <v>0</v>
      </c>
      <c r="E91" s="12">
        <f t="shared" si="64"/>
        <v>0</v>
      </c>
      <c r="F91" s="12">
        <f t="shared" si="64"/>
        <v>0</v>
      </c>
      <c r="G91" s="12">
        <f t="shared" si="64"/>
        <v>0</v>
      </c>
      <c r="H91" s="12">
        <f t="shared" si="64"/>
        <v>0</v>
      </c>
      <c r="I91" s="12">
        <f t="shared" si="64"/>
        <v>0</v>
      </c>
      <c r="J91" s="12">
        <f t="shared" si="64"/>
        <v>0</v>
      </c>
      <c r="K91" s="12">
        <f t="shared" si="64"/>
        <v>0</v>
      </c>
      <c r="L91" s="12">
        <f t="shared" si="64"/>
        <v>0</v>
      </c>
      <c r="M91" s="12">
        <f t="shared" si="64"/>
        <v>0</v>
      </c>
      <c r="N91" s="12">
        <f t="shared" si="64"/>
        <v>0</v>
      </c>
    </row>
    <row r="92" spans="1:14" s="5" customFormat="1">
      <c r="A92" s="13" t="s">
        <v>18</v>
      </c>
      <c r="B92" s="14">
        <f t="shared" si="64"/>
        <v>1084751.3999999999</v>
      </c>
      <c r="C92" s="14">
        <f t="shared" si="64"/>
        <v>916713.43</v>
      </c>
      <c r="D92" s="14">
        <f t="shared" si="64"/>
        <v>670784.91200000001</v>
      </c>
      <c r="E92" s="14">
        <f t="shared" si="64"/>
        <v>685220.25099999993</v>
      </c>
      <c r="F92" s="14">
        <f t="shared" si="64"/>
        <v>626690.96</v>
      </c>
      <c r="G92" s="14">
        <f t="shared" si="64"/>
        <v>653469.20011381991</v>
      </c>
      <c r="H92" s="14">
        <f t="shared" si="64"/>
        <v>622638.94999999995</v>
      </c>
      <c r="I92" s="14">
        <f t="shared" si="64"/>
        <v>674051.02</v>
      </c>
      <c r="J92" s="14">
        <f t="shared" si="64"/>
        <v>661083.41999999993</v>
      </c>
      <c r="K92" s="14">
        <f t="shared" si="64"/>
        <v>660152.65910000005</v>
      </c>
      <c r="L92" s="14">
        <f t="shared" si="64"/>
        <v>762646.64</v>
      </c>
      <c r="M92" s="14">
        <f t="shared" si="64"/>
        <v>930027.55</v>
      </c>
      <c r="N92" s="14">
        <f t="shared" si="64"/>
        <v>8948230.3922138195</v>
      </c>
    </row>
    <row r="93" spans="1:14">
      <c r="A93" s="15" t="s">
        <v>19</v>
      </c>
      <c r="B93" s="16">
        <f t="shared" si="64"/>
        <v>144481.8168</v>
      </c>
      <c r="C93" s="16">
        <f t="shared" si="64"/>
        <v>122826.503</v>
      </c>
      <c r="D93" s="16">
        <f t="shared" si="64"/>
        <v>100496.505</v>
      </c>
      <c r="E93" s="16">
        <f t="shared" si="64"/>
        <v>106853.58799999999</v>
      </c>
      <c r="F93" s="16">
        <f t="shared" si="64"/>
        <v>94853.829999999987</v>
      </c>
      <c r="G93" s="16">
        <f t="shared" si="64"/>
        <v>85414.02</v>
      </c>
      <c r="H93" s="16">
        <f t="shared" si="64"/>
        <v>85832.978999999992</v>
      </c>
      <c r="I93" s="16">
        <f t="shared" si="64"/>
        <v>98970.830000000016</v>
      </c>
      <c r="J93" s="16">
        <f t="shared" si="64"/>
        <v>96996.03</v>
      </c>
      <c r="K93" s="16">
        <f t="shared" si="64"/>
        <v>108304.32000000001</v>
      </c>
      <c r="L93" s="16">
        <f t="shared" si="64"/>
        <v>127769.94</v>
      </c>
      <c r="M93" s="16">
        <f t="shared" si="64"/>
        <v>135257.902</v>
      </c>
      <c r="N93" s="12">
        <f t="shared" si="64"/>
        <v>1308058.2637999998</v>
      </c>
    </row>
    <row r="94" spans="1:14">
      <c r="A94" s="15" t="s">
        <v>20</v>
      </c>
      <c r="B94" s="16">
        <f t="shared" si="64"/>
        <v>41005.108</v>
      </c>
      <c r="C94" s="16">
        <f t="shared" si="64"/>
        <v>37244.49</v>
      </c>
      <c r="D94" s="16">
        <f t="shared" si="64"/>
        <v>24538.156000000003</v>
      </c>
      <c r="E94" s="16">
        <f t="shared" si="64"/>
        <v>22046.03</v>
      </c>
      <c r="F94" s="16">
        <f t="shared" si="64"/>
        <v>17787.55</v>
      </c>
      <c r="G94" s="16">
        <f t="shared" si="64"/>
        <v>16089.64</v>
      </c>
      <c r="H94" s="16">
        <f t="shared" si="64"/>
        <v>8517.4500000000007</v>
      </c>
      <c r="I94" s="16">
        <f t="shared" si="64"/>
        <v>7408.95</v>
      </c>
      <c r="J94" s="16">
        <f t="shared" si="64"/>
        <v>8553.52</v>
      </c>
      <c r="K94" s="16">
        <f t="shared" si="64"/>
        <v>16725.88</v>
      </c>
      <c r="L94" s="16">
        <f t="shared" si="64"/>
        <v>26073.13</v>
      </c>
      <c r="M94" s="16">
        <f t="shared" si="64"/>
        <v>39584.020499999999</v>
      </c>
      <c r="N94" s="12">
        <f t="shared" si="64"/>
        <v>265573.92449999996</v>
      </c>
    </row>
    <row r="95" spans="1:14">
      <c r="A95" s="15" t="s">
        <v>21</v>
      </c>
      <c r="B95" s="16">
        <f t="shared" si="64"/>
        <v>36440.273799999995</v>
      </c>
      <c r="C95" s="16">
        <f t="shared" si="64"/>
        <v>29130.504000000001</v>
      </c>
      <c r="D95" s="16">
        <f t="shared" si="64"/>
        <v>23371.288999999997</v>
      </c>
      <c r="E95" s="16">
        <f t="shared" si="64"/>
        <v>24377.116999999998</v>
      </c>
      <c r="F95" s="16">
        <f t="shared" si="64"/>
        <v>22097.999</v>
      </c>
      <c r="G95" s="16">
        <f t="shared" si="64"/>
        <v>20886.108</v>
      </c>
      <c r="H95" s="16">
        <f t="shared" si="64"/>
        <v>20814.073</v>
      </c>
      <c r="I95" s="16">
        <f t="shared" si="64"/>
        <v>18368.146000000001</v>
      </c>
      <c r="J95" s="16">
        <f t="shared" si="64"/>
        <v>20856.789000000001</v>
      </c>
      <c r="K95" s="16">
        <f t="shared" si="64"/>
        <v>23753.1806</v>
      </c>
      <c r="L95" s="16">
        <f t="shared" si="64"/>
        <v>26000.057399900001</v>
      </c>
      <c r="M95" s="16">
        <f t="shared" si="64"/>
        <v>30381.716899999999</v>
      </c>
      <c r="N95" s="12">
        <f t="shared" si="64"/>
        <v>296477.25369989994</v>
      </c>
    </row>
    <row r="96" spans="1:14">
      <c r="A96" s="15" t="s">
        <v>22</v>
      </c>
      <c r="B96" s="16">
        <f t="shared" si="64"/>
        <v>50805.254000000001</v>
      </c>
      <c r="C96" s="16">
        <f t="shared" si="64"/>
        <v>25203</v>
      </c>
      <c r="D96" s="16">
        <f t="shared" si="64"/>
        <v>18400.27</v>
      </c>
      <c r="E96" s="16">
        <f t="shared" si="64"/>
        <v>17863.150000000001</v>
      </c>
      <c r="F96" s="16">
        <f t="shared" si="64"/>
        <v>15889.63</v>
      </c>
      <c r="G96" s="16">
        <f t="shared" si="64"/>
        <v>16643.68</v>
      </c>
      <c r="H96" s="16">
        <f t="shared" si="64"/>
        <v>12897.52</v>
      </c>
      <c r="I96" s="16">
        <f t="shared" si="64"/>
        <v>13360.75</v>
      </c>
      <c r="J96" s="16">
        <f t="shared" si="64"/>
        <v>12662.53</v>
      </c>
      <c r="K96" s="16">
        <f t="shared" si="64"/>
        <v>18391.47</v>
      </c>
      <c r="L96" s="16">
        <f t="shared" si="64"/>
        <v>21440.475699999999</v>
      </c>
      <c r="M96" s="16">
        <f t="shared" si="64"/>
        <v>43032.131699999998</v>
      </c>
      <c r="N96" s="12">
        <f t="shared" si="64"/>
        <v>266589.86140000005</v>
      </c>
    </row>
    <row r="97" spans="1:27" s="5" customFormat="1">
      <c r="A97" s="22" t="s">
        <v>40</v>
      </c>
      <c r="B97" s="18">
        <f t="shared" si="64"/>
        <v>1357483.8525999999</v>
      </c>
      <c r="C97" s="18">
        <f t="shared" si="64"/>
        <v>1131117.9270000001</v>
      </c>
      <c r="D97" s="18">
        <f t="shared" si="64"/>
        <v>837591.13199999998</v>
      </c>
      <c r="E97" s="18">
        <f t="shared" si="64"/>
        <v>856360.13600000006</v>
      </c>
      <c r="F97" s="18">
        <f t="shared" si="64"/>
        <v>777319.96900000004</v>
      </c>
      <c r="G97" s="18">
        <f t="shared" si="64"/>
        <v>792502.64811382</v>
      </c>
      <c r="H97" s="18">
        <f t="shared" si="64"/>
        <v>750700.97199999995</v>
      </c>
      <c r="I97" s="18">
        <f t="shared" si="64"/>
        <v>812159.696</v>
      </c>
      <c r="J97" s="18">
        <f t="shared" si="64"/>
        <v>800152.28899999999</v>
      </c>
      <c r="K97" s="18">
        <f t="shared" si="64"/>
        <v>827327.50970000005</v>
      </c>
      <c r="L97" s="18">
        <f t="shared" si="64"/>
        <v>963930.24309989996</v>
      </c>
      <c r="M97" s="18">
        <f t="shared" si="64"/>
        <v>1178283.3211000001</v>
      </c>
      <c r="N97" s="18">
        <f t="shared" si="64"/>
        <v>11084929.69561372</v>
      </c>
    </row>
    <row r="98" spans="1:27">
      <c r="B98" s="23"/>
      <c r="C98" s="23"/>
      <c r="D98" s="23"/>
      <c r="E98" s="23"/>
      <c r="F98" s="23"/>
      <c r="G98" s="24"/>
      <c r="H98" s="24"/>
      <c r="I98" s="24"/>
      <c r="J98" s="24"/>
      <c r="K98" s="24"/>
      <c r="L98" s="24"/>
      <c r="M98" s="24"/>
    </row>
    <row r="99" spans="1:27" s="25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s="5" customFormat="1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7"/>
    </row>
    <row r="102" spans="1:27">
      <c r="D102" s="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Тернейский район</vt:lpstr>
      <vt:lpstr>'Тернейский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2022-11-08T03:58:12Z</dcterms:created>
  <dcterms:modified xsi:type="dcterms:W3CDTF">2024-01-23T04:30:03Z</dcterms:modified>
</cp:coreProperties>
</file>